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9080" windowHeight="8595" tabRatio="820" activeTab="3"/>
  </bookViews>
  <sheets>
    <sheet name="U13G" sheetId="1" r:id="rId1"/>
    <sheet name="Jun F Poule B" sheetId="2" state="hidden" r:id="rId2"/>
    <sheet name="Jun F Finales" sheetId="3" state="hidden" r:id="rId3"/>
    <sheet name="U13F" sheetId="4" r:id="rId4"/>
    <sheet name="Arbitrage" sheetId="5" r:id="rId5"/>
    <sheet name="Rapport sur la compatibilité" sheetId="6" r:id="rId6"/>
  </sheets>
  <definedNames>
    <definedName name="_xlfn.IFERROR" hidden="1">#NAME?</definedName>
  </definedNames>
  <calcPr fullCalcOnLoad="1"/>
</workbook>
</file>

<file path=xl/sharedStrings.xml><?xml version="1.0" encoding="utf-8"?>
<sst xmlns="http://schemas.openxmlformats.org/spreadsheetml/2006/main" count="522" uniqueCount="147">
  <si>
    <t>PERWEZ</t>
  </si>
  <si>
    <t>2 sets secs ( 2 pts d'écart )</t>
  </si>
  <si>
    <t>Heures</t>
  </si>
  <si>
    <t>Terrain</t>
  </si>
  <si>
    <t>1er SET</t>
  </si>
  <si>
    <t>2ème SET</t>
  </si>
  <si>
    <t>3ème SET</t>
  </si>
  <si>
    <t>POINTS</t>
  </si>
  <si>
    <t>Home</t>
  </si>
  <si>
    <t>Résultats</t>
  </si>
  <si>
    <t>Visitor</t>
  </si>
  <si>
    <t>Barbar Girls</t>
  </si>
  <si>
    <t>Equipes</t>
  </si>
  <si>
    <t>Pts +</t>
  </si>
  <si>
    <t>Pts -</t>
  </si>
  <si>
    <t>S+</t>
  </si>
  <si>
    <t>S-</t>
  </si>
  <si>
    <t>Pts</t>
  </si>
  <si>
    <t>Rang</t>
  </si>
  <si>
    <t>Rixensart</t>
  </si>
  <si>
    <t>equipe 5</t>
  </si>
  <si>
    <t>equipe 6</t>
  </si>
  <si>
    <t>equipe 7</t>
  </si>
  <si>
    <t>equipe 8</t>
  </si>
  <si>
    <t>equipe 9</t>
  </si>
  <si>
    <t>equip 10</t>
  </si>
  <si>
    <t>equip 11</t>
  </si>
  <si>
    <t>equip 12</t>
  </si>
  <si>
    <t>equip 13</t>
  </si>
  <si>
    <t>equip 14</t>
  </si>
  <si>
    <t>BW Nivelles</t>
  </si>
  <si>
    <t>BEVC</t>
  </si>
  <si>
    <t>Chaumont</t>
  </si>
  <si>
    <t>Union</t>
  </si>
  <si>
    <t>2 sets gagnants ( 2 Pts d'écart ), 3ème set en 15 pts ( 2 Pts d'écart )</t>
  </si>
  <si>
    <t>n° match</t>
  </si>
  <si>
    <t>Equipe A</t>
  </si>
  <si>
    <t>Points</t>
  </si>
  <si>
    <t>1er set</t>
  </si>
  <si>
    <t>2ème set</t>
  </si>
  <si>
    <t>3ème set</t>
  </si>
  <si>
    <t>Equipe B</t>
  </si>
  <si>
    <t>Places</t>
  </si>
  <si>
    <t>Quot</t>
  </si>
  <si>
    <t>12h45</t>
  </si>
  <si>
    <t>TERRAIN 1</t>
  </si>
  <si>
    <t>Arbitres</t>
  </si>
  <si>
    <t>TERRAIN 2</t>
  </si>
  <si>
    <t>TERRAIN 3</t>
  </si>
  <si>
    <t>Finale</t>
  </si>
  <si>
    <t>Juniores Filles - Poule B</t>
  </si>
  <si>
    <t>Juniores Filles - Finales</t>
  </si>
  <si>
    <t>LOSG</t>
  </si>
  <si>
    <t>JUNIORES FILLES</t>
  </si>
  <si>
    <t>14h00</t>
  </si>
  <si>
    <t>10h15</t>
  </si>
  <si>
    <t>11h30</t>
  </si>
  <si>
    <t>9h00</t>
  </si>
  <si>
    <t>15h15</t>
  </si>
  <si>
    <t>16h30</t>
  </si>
  <si>
    <t>Visiteur</t>
  </si>
  <si>
    <t>12h30</t>
  </si>
  <si>
    <t xml:space="preserve"> </t>
  </si>
  <si>
    <t>Villers Volley</t>
  </si>
  <si>
    <t>Ixelles</t>
  </si>
  <si>
    <t>equipe 3</t>
  </si>
  <si>
    <t>Limal</t>
  </si>
  <si>
    <t>U13G - Poule BW</t>
  </si>
  <si>
    <t>U13G - Poule BC</t>
  </si>
  <si>
    <t>Sp Brussels</t>
  </si>
  <si>
    <t>U13G - Finale</t>
  </si>
  <si>
    <t>U13F - Poule BW</t>
  </si>
  <si>
    <t>U13F - Poule BC</t>
  </si>
  <si>
    <t>U13F - Finale</t>
  </si>
  <si>
    <t>Star Ice</t>
  </si>
  <si>
    <t>12h00</t>
  </si>
  <si>
    <t>13h15</t>
  </si>
  <si>
    <t>14h30</t>
  </si>
  <si>
    <t>U13G Finale</t>
  </si>
  <si>
    <t>18h15</t>
  </si>
  <si>
    <t>A déterminer en fonction du temps !</t>
  </si>
  <si>
    <t>U13F Finale</t>
  </si>
  <si>
    <t>17h45</t>
  </si>
  <si>
    <t>Axisguibertin</t>
  </si>
  <si>
    <t>Bevc</t>
  </si>
  <si>
    <t>10h00</t>
  </si>
  <si>
    <t>11h15</t>
  </si>
  <si>
    <t>Equipe qualifiée BW</t>
  </si>
  <si>
    <t>Equipe qualifiée BC</t>
  </si>
  <si>
    <t>Rencontres en 2 sets secs (2 pts d'écart)</t>
  </si>
  <si>
    <t>2-0: 3 points pour le gagnant et 0 pour le perdant</t>
  </si>
  <si>
    <t xml:space="preserve">1-1: 1 point par set + 1 point au total des points </t>
  </si>
  <si>
    <t>En cas d'exequo, 1,5 Pts par équipe</t>
  </si>
  <si>
    <t>4ème SET</t>
  </si>
  <si>
    <t>Rencontres en 4 sets secs (2 pts d'écart)</t>
  </si>
  <si>
    <t>En cas d'exaequo de sets et de pts, on joue</t>
  </si>
  <si>
    <t>3 pts supplémentaires.</t>
  </si>
  <si>
    <t>Samedi 4 mai 2019 à UNION</t>
  </si>
  <si>
    <t>FINALE</t>
  </si>
  <si>
    <t>U13F</t>
  </si>
  <si>
    <t>Samedi 4 mai 2019 à LIMAL</t>
  </si>
  <si>
    <t>U13G</t>
  </si>
  <si>
    <t>FRAITURE</t>
  </si>
  <si>
    <t>JOSSEAUX</t>
  </si>
  <si>
    <t>ERYZHEVA</t>
  </si>
  <si>
    <t>MOISSE</t>
  </si>
  <si>
    <t xml:space="preserve">Olivier TILLIET </t>
  </si>
  <si>
    <t>BONAMI</t>
  </si>
  <si>
    <t>LENELLE DENIS</t>
  </si>
  <si>
    <t>Classement BW</t>
  </si>
  <si>
    <t>Classement BC</t>
  </si>
  <si>
    <t>Rapport sur la compatibilité concernant 04052019 Vers 3.0.xls</t>
  </si>
  <si>
    <t>Exécuté le 05-05-2019 15:27</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</si>
  <si>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</si>
  <si>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significative de fonctionnalité</t>
  </si>
  <si>
    <t>Nb d'occurrences</t>
  </si>
  <si>
    <t>Version</t>
  </si>
  <si>
    <t>Une ou plusieurs fonctions dans ce classeur ne sont pas disponibles dans les versions antérieures à Excel 2007. Lorsqu’elles sont recalculées dans des versions antérieures, ces fonctions renvoient une erreur #NOM? au lieu de renvoyer les résultats actuels.</t>
  </si>
  <si>
    <t>U13G'!X8:X11</t>
  </si>
  <si>
    <t>U13G'!AA8:AA11</t>
  </si>
  <si>
    <t>U13G'!X13:X21</t>
  </si>
  <si>
    <t>U13G'!AA13:AA21</t>
  </si>
  <si>
    <t>U13G'!X83:X96</t>
  </si>
  <si>
    <t>U13G'!AA83:AA96</t>
  </si>
  <si>
    <t>Excel 97-2003</t>
  </si>
  <si>
    <t>U13F'!V8:V21</t>
  </si>
  <si>
    <t>U13F'!Y8:Y21</t>
  </si>
  <si>
    <t>U13F'!V83:V96</t>
  </si>
  <si>
    <t>U13F'!Y83:Y96</t>
  </si>
  <si>
    <t>Une ou plusieurs cellules de ce classeur contiennent des règles de validation des données faisant référence à des valeurs d’autres feuilles de calcul. Ces règles de validation des données ne seront pas enregistrées.</t>
  </si>
  <si>
    <t>U13F'!N82:N150</t>
  </si>
  <si>
    <t>U13F'!J82:J150</t>
  </si>
  <si>
    <t>U13F'!J7:J73</t>
  </si>
  <si>
    <t>U13F'!N7:N73</t>
  </si>
  <si>
    <t>Arbitrage'!C7:D11</t>
  </si>
  <si>
    <t>Arbitrage'!O16:P22</t>
  </si>
  <si>
    <t>Arbitrage'!O9:P11</t>
  </si>
  <si>
    <t>Arbitrage'!I8:J9</t>
  </si>
  <si>
    <t>Arbitrage'!O5:P8</t>
  </si>
  <si>
    <t>Arbitrage'!O4:P4</t>
  </si>
  <si>
    <t>Arbitrage'!I4:J7</t>
  </si>
  <si>
    <t>Arbitrage'!C4:D6</t>
  </si>
  <si>
    <t>Arbitrage'!I11:J11</t>
  </si>
  <si>
    <t>Arbitrage'!C15:D21</t>
  </si>
  <si>
    <t>Arbitrage'!I16:J21</t>
  </si>
  <si>
    <t>Perte mineure de fidélité</t>
  </si>
  <si>
    <t>Certaines cellules ou certains styles de ce classeur contiennent une mise en forme qui n'est pas prise en charge par le format de fichier sélectionné. Ces formats seront convertis au format le plus proche disponible.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</si>
</sst>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 \."/>
    <numFmt numFmtId="174" formatCode="[$-F800]dddd\,\ mmmm\ dd\,\ yyyy"/>
    <numFmt numFmtId="175" formatCode="dd/mm/yyyy\ hh:mm"/>
  </numFmts>
  <fonts count="93">
    <font>
      <sz val="11"/>
      <color theme="1"/>
      <name val="Calibri"/>
      <family val="2"/>
    </font>
    <font>
      <sz val="11"/>
      <color indexed="8"/>
      <name val="Calibri"/>
      <family val="2"/>
    </font>
    <font>
      <sz val="11"/>
      <name val="Arial"/>
      <family val="2"/>
    </font>
    <font>
      <sz val="8"/>
      <name val="Arial Narrow"/>
      <family val="2"/>
    </font>
    <font>
      <sz val="9"/>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Narrow"/>
      <family val="2"/>
    </font>
    <font>
      <sz val="8"/>
      <color indexed="8"/>
      <name val="Arial Narrow"/>
      <family val="2"/>
    </font>
    <font>
      <b/>
      <sz val="11"/>
      <color indexed="8"/>
      <name val="Arial Narrow"/>
      <family val="2"/>
    </font>
    <font>
      <sz val="10"/>
      <color indexed="8"/>
      <name val="Arial Narrow"/>
      <family val="2"/>
    </font>
    <font>
      <b/>
      <sz val="10"/>
      <color indexed="10"/>
      <name val="Arial Narrow"/>
      <family val="2"/>
    </font>
    <font>
      <sz val="9"/>
      <color indexed="8"/>
      <name val="Arial Narrow"/>
      <family val="2"/>
    </font>
    <font>
      <b/>
      <sz val="9"/>
      <color indexed="8"/>
      <name val="Arial Narrow"/>
      <family val="2"/>
    </font>
    <font>
      <b/>
      <sz val="9"/>
      <color indexed="10"/>
      <name val="Arial Narrow"/>
      <family val="2"/>
    </font>
    <font>
      <b/>
      <sz val="9"/>
      <color indexed="9"/>
      <name val="Arial Narrow"/>
      <family val="2"/>
    </font>
    <font>
      <sz val="9"/>
      <color indexed="9"/>
      <name val="Arial Narrow"/>
      <family val="2"/>
    </font>
    <font>
      <sz val="24"/>
      <color indexed="8"/>
      <name val="Arial Narrow"/>
      <family val="2"/>
    </font>
    <font>
      <sz val="12"/>
      <color indexed="8"/>
      <name val="Arial Narrow"/>
      <family val="2"/>
    </font>
    <font>
      <b/>
      <sz val="11"/>
      <color indexed="8"/>
      <name val="Arial"/>
      <family val="2"/>
    </font>
    <font>
      <sz val="11"/>
      <color indexed="8"/>
      <name val="Arial"/>
      <family val="2"/>
    </font>
    <font>
      <sz val="8"/>
      <color indexed="9"/>
      <name val="Arial Narrow"/>
      <family val="2"/>
    </font>
    <font>
      <b/>
      <sz val="8"/>
      <color indexed="8"/>
      <name val="Arial Narrow"/>
      <family val="2"/>
    </font>
    <font>
      <b/>
      <sz val="10"/>
      <color indexed="8"/>
      <name val="Arial Narrow"/>
      <family val="2"/>
    </font>
    <font>
      <b/>
      <sz val="11"/>
      <color indexed="10"/>
      <name val="Arial Narrow"/>
      <family val="2"/>
    </font>
    <font>
      <b/>
      <sz val="10"/>
      <color indexed="9"/>
      <name val="Arial Narrow"/>
      <family val="2"/>
    </font>
    <font>
      <b/>
      <sz val="8"/>
      <color indexed="8"/>
      <name val="Arial"/>
      <family val="2"/>
    </font>
    <font>
      <b/>
      <sz val="8"/>
      <color indexed="10"/>
      <name val="Arial Narrow"/>
      <family val="2"/>
    </font>
    <font>
      <sz val="8"/>
      <color indexed="10"/>
      <name val="Arial Narrow"/>
      <family val="2"/>
    </font>
    <font>
      <b/>
      <sz val="16"/>
      <color indexed="9"/>
      <name val="Arial"/>
      <family val="2"/>
    </font>
    <font>
      <b/>
      <sz val="10"/>
      <color indexed="8"/>
      <name val="Calibri"/>
      <family val="2"/>
    </font>
    <font>
      <b/>
      <u val="single"/>
      <sz val="10"/>
      <color indexed="9"/>
      <name val="Arial Narrow"/>
      <family val="2"/>
    </font>
    <font>
      <b/>
      <sz val="11"/>
      <color indexed="10"/>
      <name val="Calibri"/>
      <family val="2"/>
    </font>
    <font>
      <sz val="24"/>
      <color indexed="9"/>
      <name val="Arial Narrow"/>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Narrow"/>
      <family val="2"/>
    </font>
    <font>
      <sz val="8"/>
      <color theme="1"/>
      <name val="Arial Narrow"/>
      <family val="2"/>
    </font>
    <font>
      <b/>
      <sz val="11"/>
      <color theme="1"/>
      <name val="Arial Narrow"/>
      <family val="2"/>
    </font>
    <font>
      <sz val="10"/>
      <color theme="1"/>
      <name val="Arial Narrow"/>
      <family val="2"/>
    </font>
    <font>
      <b/>
      <sz val="10"/>
      <color rgb="FFFF0000"/>
      <name val="Arial Narrow"/>
      <family val="2"/>
    </font>
    <font>
      <sz val="9"/>
      <color theme="1"/>
      <name val="Arial Narrow"/>
      <family val="2"/>
    </font>
    <font>
      <b/>
      <sz val="9"/>
      <color theme="1"/>
      <name val="Arial Narrow"/>
      <family val="2"/>
    </font>
    <font>
      <b/>
      <sz val="9"/>
      <color rgb="FFFF0000"/>
      <name val="Arial Narrow"/>
      <family val="2"/>
    </font>
    <font>
      <b/>
      <sz val="9"/>
      <color theme="0"/>
      <name val="Arial Narrow"/>
      <family val="2"/>
    </font>
    <font>
      <sz val="9"/>
      <color theme="0"/>
      <name val="Arial Narrow"/>
      <family val="2"/>
    </font>
    <font>
      <sz val="24"/>
      <color theme="1"/>
      <name val="Arial Narrow"/>
      <family val="2"/>
    </font>
    <font>
      <sz val="12"/>
      <color theme="1"/>
      <name val="Arial Narrow"/>
      <family val="2"/>
    </font>
    <font>
      <b/>
      <sz val="11"/>
      <color theme="1"/>
      <name val="Arial"/>
      <family val="2"/>
    </font>
    <font>
      <sz val="11"/>
      <color theme="1"/>
      <name val="Arial"/>
      <family val="2"/>
    </font>
    <font>
      <sz val="8"/>
      <color theme="0"/>
      <name val="Arial Narrow"/>
      <family val="2"/>
    </font>
    <font>
      <b/>
      <sz val="8"/>
      <color theme="1"/>
      <name val="Arial Narrow"/>
      <family val="2"/>
    </font>
    <font>
      <b/>
      <sz val="10"/>
      <color theme="1"/>
      <name val="Arial Narrow"/>
      <family val="2"/>
    </font>
    <font>
      <b/>
      <sz val="11"/>
      <color rgb="FFFF0000"/>
      <name val="Arial Narrow"/>
      <family val="2"/>
    </font>
    <font>
      <b/>
      <sz val="10"/>
      <color theme="0"/>
      <name val="Arial Narrow"/>
      <family val="2"/>
    </font>
    <font>
      <b/>
      <sz val="8"/>
      <color theme="1"/>
      <name val="Arial"/>
      <family val="2"/>
    </font>
    <font>
      <b/>
      <sz val="8"/>
      <color rgb="FFFF0000"/>
      <name val="Arial Narrow"/>
      <family val="2"/>
    </font>
    <font>
      <sz val="8"/>
      <color rgb="FFFF0000"/>
      <name val="Arial Narrow"/>
      <family val="2"/>
    </font>
    <font>
      <b/>
      <sz val="16"/>
      <color theme="0"/>
      <name val="Arial"/>
      <family val="2"/>
    </font>
    <font>
      <b/>
      <sz val="10"/>
      <color theme="1"/>
      <name val="Calibri"/>
      <family val="2"/>
    </font>
    <font>
      <b/>
      <u val="single"/>
      <sz val="10"/>
      <color theme="0"/>
      <name val="Arial Narrow"/>
      <family val="2"/>
    </font>
    <font>
      <b/>
      <sz val="11"/>
      <color rgb="FFFF0000"/>
      <name val="Calibri"/>
      <family val="2"/>
    </font>
    <font>
      <sz val="24"/>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0000CC"/>
        <bgColor indexed="64"/>
      </patternFill>
    </fill>
    <fill>
      <patternFill patternType="solid">
        <fgColor rgb="FFFFC000"/>
        <bgColor indexed="64"/>
      </patternFill>
    </fill>
    <fill>
      <patternFill patternType="solid">
        <fgColor theme="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00B050"/>
        <bgColor indexed="64"/>
      </patternFill>
    </fill>
    <fill>
      <patternFill patternType="solid">
        <fgColor rgb="FF92D050"/>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2" tint="-0.2499700039625167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medium"/>
      <top style="medium"/>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thin"/>
      <right style="thin"/>
      <top/>
      <bottom style="thin"/>
    </border>
    <border>
      <left style="medium"/>
      <right style="thin"/>
      <top style="thin"/>
      <bottom style="medium"/>
    </border>
    <border>
      <left style="thin"/>
      <right style="medium"/>
      <top style="thin"/>
      <bottom style="medium"/>
    </border>
    <border>
      <left/>
      <right/>
      <top style="thin"/>
      <bottom style="thin"/>
    </border>
    <border>
      <left style="medium"/>
      <right/>
      <top/>
      <bottom/>
    </border>
    <border>
      <left/>
      <right style="medium"/>
      <top/>
      <bottom/>
    </border>
    <border>
      <left style="medium"/>
      <right/>
      <top/>
      <bottom style="medium"/>
    </border>
    <border>
      <left style="medium"/>
      <right style="thin"/>
      <top/>
      <bottom style="thin"/>
    </border>
    <border>
      <left style="thin"/>
      <right style="medium"/>
      <top/>
      <bottom style="thin"/>
    </border>
    <border>
      <left style="medium"/>
      <right style="thin"/>
      <top style="thin"/>
      <bottom/>
    </border>
    <border>
      <left style="thin"/>
      <right style="medium"/>
      <top style="thin"/>
      <bottom/>
    </border>
    <border>
      <left style="medium"/>
      <right style="thin"/>
      <top style="medium"/>
      <bottom style="medium"/>
    </border>
    <border>
      <left style="thin"/>
      <right style="medium"/>
      <top style="medium"/>
      <bottom style="medium"/>
    </border>
    <border>
      <left/>
      <right/>
      <top style="thin"/>
      <bottom/>
    </border>
    <border>
      <left style="thin"/>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top style="medium"/>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top style="thin"/>
      <bottom style="mediu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0" borderId="0" applyNumberFormat="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282">
    <xf numFmtId="0" fontId="0" fillId="0" borderId="0" xfId="0" applyFont="1" applyAlignment="1">
      <alignment/>
    </xf>
    <xf numFmtId="0" fontId="66" fillId="0" borderId="0" xfId="0" applyFont="1" applyBorder="1" applyAlignment="1">
      <alignment/>
    </xf>
    <xf numFmtId="0" fontId="67" fillId="0" borderId="0" xfId="0" applyFont="1" applyBorder="1" applyAlignment="1" applyProtection="1">
      <alignment horizontal="center" vertical="center"/>
      <protection locked="0"/>
    </xf>
    <xf numFmtId="0" fontId="67" fillId="0" borderId="0" xfId="0" applyFont="1" applyBorder="1" applyAlignment="1" applyProtection="1">
      <alignment/>
      <protection/>
    </xf>
    <xf numFmtId="0" fontId="67" fillId="0" borderId="0" xfId="0" applyFont="1" applyBorder="1" applyAlignment="1" applyProtection="1">
      <alignment horizontal="center"/>
      <protection/>
    </xf>
    <xf numFmtId="0" fontId="66" fillId="0" borderId="0" xfId="0" applyFont="1" applyBorder="1" applyAlignment="1" applyProtection="1">
      <alignment horizontal="center" vertical="center"/>
      <protection locked="0"/>
    </xf>
    <xf numFmtId="0" fontId="66" fillId="0" borderId="0" xfId="0" applyNumberFormat="1" applyFont="1" applyBorder="1" applyAlignment="1" applyProtection="1">
      <alignment horizontal="center" vertical="center"/>
      <protection locked="0"/>
    </xf>
    <xf numFmtId="0" fontId="67" fillId="0" borderId="0" xfId="0" applyFont="1" applyBorder="1" applyAlignment="1">
      <alignment horizontal="center"/>
    </xf>
    <xf numFmtId="0" fontId="67" fillId="0" borderId="0" xfId="0" applyFont="1" applyBorder="1" applyAlignment="1">
      <alignment/>
    </xf>
    <xf numFmtId="172" fontId="66" fillId="0" borderId="0" xfId="0" applyNumberFormat="1" applyFont="1" applyBorder="1" applyAlignment="1">
      <alignment/>
    </xf>
    <xf numFmtId="0" fontId="66" fillId="0" borderId="0" xfId="0" applyFont="1" applyBorder="1" applyAlignment="1">
      <alignment horizontal="center" vertical="center"/>
    </xf>
    <xf numFmtId="0" fontId="68" fillId="0" borderId="0" xfId="0" applyFont="1" applyBorder="1" applyAlignment="1" applyProtection="1">
      <alignment horizontal="center" vertical="center"/>
      <protection locked="0"/>
    </xf>
    <xf numFmtId="0" fontId="68" fillId="0" borderId="0" xfId="0" applyNumberFormat="1" applyFont="1" applyBorder="1" applyAlignment="1" applyProtection="1">
      <alignment horizontal="center" vertical="center"/>
      <protection locked="0"/>
    </xf>
    <xf numFmtId="14" fontId="68" fillId="0" borderId="0" xfId="0" applyNumberFormat="1"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70" fillId="0" borderId="0" xfId="0" applyFont="1" applyBorder="1" applyAlignment="1" applyProtection="1">
      <alignment horizontal="center"/>
      <protection/>
    </xf>
    <xf numFmtId="0" fontId="70" fillId="0" borderId="0" xfId="0" applyFont="1" applyBorder="1" applyAlignment="1">
      <alignment horizontal="center"/>
    </xf>
    <xf numFmtId="0" fontId="69" fillId="0" borderId="0" xfId="0" applyFont="1" applyBorder="1" applyAlignment="1">
      <alignment horizontal="center"/>
    </xf>
    <xf numFmtId="172" fontId="69" fillId="0" borderId="0" xfId="0" applyNumberFormat="1" applyFont="1" applyBorder="1" applyAlignment="1">
      <alignment horizontal="center"/>
    </xf>
    <xf numFmtId="0" fontId="69" fillId="0" borderId="0" xfId="0" applyFont="1" applyBorder="1" applyAlignment="1">
      <alignment horizontal="center" vertical="center"/>
    </xf>
    <xf numFmtId="16" fontId="67" fillId="0" borderId="0" xfId="0" applyNumberFormat="1" applyFont="1" applyFill="1" applyBorder="1" applyAlignment="1" applyProtection="1">
      <alignment horizontal="center"/>
      <protection locked="0"/>
    </xf>
    <xf numFmtId="1" fontId="67" fillId="33" borderId="0" xfId="0" applyNumberFormat="1" applyFont="1" applyFill="1" applyBorder="1" applyAlignment="1" applyProtection="1">
      <alignment horizontal="center"/>
      <protection locked="0"/>
    </xf>
    <xf numFmtId="0" fontId="67" fillId="0" borderId="10" xfId="0" applyFont="1" applyFill="1" applyBorder="1" applyAlignment="1" applyProtection="1">
      <alignment horizontal="center"/>
      <protection/>
    </xf>
    <xf numFmtId="0" fontId="67" fillId="0" borderId="11" xfId="0" applyFont="1" applyFill="1" applyBorder="1" applyAlignment="1" applyProtection="1">
      <alignment horizontal="center"/>
      <protection/>
    </xf>
    <xf numFmtId="0" fontId="67" fillId="0" borderId="0" xfId="0" applyFont="1" applyFill="1" applyBorder="1" applyAlignment="1" applyProtection="1">
      <alignment horizontal="center"/>
      <protection/>
    </xf>
    <xf numFmtId="0" fontId="67" fillId="0" borderId="12" xfId="0" applyFont="1" applyFill="1" applyBorder="1" applyAlignment="1" applyProtection="1">
      <alignment horizontal="center" vertical="center"/>
      <protection locked="0"/>
    </xf>
    <xf numFmtId="0" fontId="71" fillId="0" borderId="0" xfId="0" applyNumberFormat="1"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locked="0"/>
    </xf>
    <xf numFmtId="0" fontId="71" fillId="0" borderId="13" xfId="0" applyFont="1" applyBorder="1" applyAlignment="1">
      <alignment vertical="center"/>
    </xf>
    <xf numFmtId="0" fontId="71" fillId="0" borderId="14" xfId="0" applyFont="1" applyBorder="1" applyAlignment="1">
      <alignment vertical="center"/>
    </xf>
    <xf numFmtId="0" fontId="72" fillId="0" borderId="14" xfId="0" applyFont="1" applyBorder="1" applyAlignment="1">
      <alignment horizontal="left" vertical="center"/>
    </xf>
    <xf numFmtId="0" fontId="72" fillId="0" borderId="14" xfId="0" applyFont="1" applyBorder="1" applyAlignment="1">
      <alignment horizontal="center" vertical="center"/>
    </xf>
    <xf numFmtId="0" fontId="73" fillId="9" borderId="14" xfId="0" applyFont="1" applyFill="1" applyBorder="1" applyAlignment="1">
      <alignment horizontal="center" vertical="center"/>
    </xf>
    <xf numFmtId="172" fontId="73" fillId="13" borderId="14" xfId="0" applyNumberFormat="1" applyFont="1" applyFill="1" applyBorder="1" applyAlignment="1">
      <alignment horizontal="center" vertical="center"/>
    </xf>
    <xf numFmtId="0" fontId="74" fillId="34" borderId="14" xfId="0" applyFont="1" applyFill="1" applyBorder="1" applyAlignment="1">
      <alignment horizontal="center" vertical="center"/>
    </xf>
    <xf numFmtId="0" fontId="72" fillId="0" borderId="15" xfId="0" applyFont="1" applyFill="1" applyBorder="1" applyAlignment="1">
      <alignment horizontal="center" vertical="center"/>
    </xf>
    <xf numFmtId="0" fontId="71" fillId="0" borderId="0" xfId="0" applyFont="1" applyFill="1" applyBorder="1" applyAlignment="1">
      <alignment horizontal="center" vertical="center"/>
    </xf>
    <xf numFmtId="1" fontId="67" fillId="35" borderId="0" xfId="0" applyNumberFormat="1" applyFont="1" applyFill="1" applyBorder="1" applyAlignment="1" applyProtection="1">
      <alignment horizontal="center"/>
      <protection locked="0"/>
    </xf>
    <xf numFmtId="0" fontId="67" fillId="0" borderId="16" xfId="0" applyFont="1" applyFill="1" applyBorder="1" applyAlignment="1" applyProtection="1">
      <alignment horizontal="center"/>
      <protection/>
    </xf>
    <xf numFmtId="0" fontId="67" fillId="0" borderId="17" xfId="0" applyFont="1" applyFill="1" applyBorder="1" applyAlignment="1" applyProtection="1">
      <alignment horizontal="center"/>
      <protection/>
    </xf>
    <xf numFmtId="173" fontId="71" fillId="0" borderId="18" xfId="0" applyNumberFormat="1" applyFont="1" applyBorder="1" applyAlignment="1">
      <alignment horizontal="center" vertical="center"/>
    </xf>
    <xf numFmtId="0" fontId="71" fillId="0" borderId="0" xfId="0" applyFont="1" applyBorder="1" applyAlignment="1" applyProtection="1">
      <alignment horizontal="center" vertical="center"/>
      <protection locked="0"/>
    </xf>
    <xf numFmtId="0" fontId="71" fillId="36" borderId="18" xfId="0" applyFont="1" applyFill="1" applyBorder="1" applyAlignment="1" applyProtection="1">
      <alignment horizontal="left" vertical="center"/>
      <protection locked="0"/>
    </xf>
    <xf numFmtId="0" fontId="71" fillId="0" borderId="18" xfId="0" applyFont="1" applyFill="1" applyBorder="1" applyAlignment="1">
      <alignment horizontal="center" vertical="center"/>
    </xf>
    <xf numFmtId="172" fontId="71" fillId="9" borderId="18" xfId="0" applyNumberFormat="1" applyFont="1" applyFill="1" applyBorder="1" applyAlignment="1">
      <alignment horizontal="center" vertical="center"/>
    </xf>
    <xf numFmtId="172" fontId="71" fillId="13" borderId="18" xfId="0" applyNumberFormat="1" applyFont="1" applyFill="1" applyBorder="1" applyAlignment="1">
      <alignment horizontal="center" vertical="center"/>
    </xf>
    <xf numFmtId="0" fontId="75" fillId="34" borderId="18" xfId="0" applyFont="1" applyFill="1" applyBorder="1" applyAlignment="1">
      <alignment horizontal="center" vertical="center"/>
    </xf>
    <xf numFmtId="0" fontId="71" fillId="0" borderId="18" xfId="0" applyFont="1" applyBorder="1" applyAlignment="1">
      <alignment horizontal="center" vertical="center"/>
    </xf>
    <xf numFmtId="0" fontId="66" fillId="0" borderId="0" xfId="0" applyFont="1" applyFill="1" applyBorder="1" applyAlignment="1">
      <alignment/>
    </xf>
    <xf numFmtId="173" fontId="71" fillId="0" borderId="12" xfId="0" applyNumberFormat="1" applyFont="1" applyBorder="1" applyAlignment="1">
      <alignment horizontal="center" vertical="center"/>
    </xf>
    <xf numFmtId="0" fontId="71" fillId="0" borderId="12" xfId="0" applyFont="1" applyFill="1" applyBorder="1" applyAlignment="1" applyProtection="1">
      <alignment horizontal="left" vertical="center"/>
      <protection locked="0"/>
    </xf>
    <xf numFmtId="0" fontId="71" fillId="0" borderId="12" xfId="0" applyFont="1" applyFill="1" applyBorder="1" applyAlignment="1">
      <alignment horizontal="center" vertical="center"/>
    </xf>
    <xf numFmtId="0" fontId="75" fillId="34" borderId="12" xfId="0" applyFont="1" applyFill="1" applyBorder="1" applyAlignment="1">
      <alignment horizontal="center" vertical="center"/>
    </xf>
    <xf numFmtId="0" fontId="71" fillId="0" borderId="12" xfId="0" applyFont="1" applyBorder="1" applyAlignment="1">
      <alignment horizontal="center" vertical="center"/>
    </xf>
    <xf numFmtId="1" fontId="67" fillId="37" borderId="0" xfId="0" applyNumberFormat="1" applyFont="1" applyFill="1" applyBorder="1" applyAlignment="1" applyProtection="1">
      <alignment horizontal="center"/>
      <protection locked="0"/>
    </xf>
    <xf numFmtId="16" fontId="67" fillId="0" borderId="0" xfId="0" applyNumberFormat="1" applyFont="1" applyFill="1" applyBorder="1" applyAlignment="1" applyProtection="1">
      <alignment horizontal="right"/>
      <protection locked="0"/>
    </xf>
    <xf numFmtId="172" fontId="66" fillId="0" borderId="0" xfId="0" applyNumberFormat="1" applyFont="1" applyFill="1" applyBorder="1" applyAlignment="1">
      <alignment/>
    </xf>
    <xf numFmtId="16" fontId="67" fillId="0" borderId="0" xfId="0" applyNumberFormat="1" applyFont="1" applyBorder="1" applyAlignment="1" applyProtection="1">
      <alignment horizontal="center"/>
      <protection locked="0"/>
    </xf>
    <xf numFmtId="0" fontId="67" fillId="0" borderId="19" xfId="0" applyFont="1" applyFill="1" applyBorder="1" applyAlignment="1" applyProtection="1">
      <alignment/>
      <protection/>
    </xf>
    <xf numFmtId="0" fontId="67" fillId="0" borderId="20" xfId="0" applyFont="1" applyFill="1" applyBorder="1" applyAlignment="1" applyProtection="1">
      <alignment/>
      <protection/>
    </xf>
    <xf numFmtId="0" fontId="67" fillId="0" borderId="0" xfId="0" applyFont="1" applyBorder="1" applyAlignment="1" applyProtection="1">
      <alignment horizontal="center"/>
      <protection locked="0"/>
    </xf>
    <xf numFmtId="0" fontId="66" fillId="0" borderId="0" xfId="0" applyFont="1" applyBorder="1" applyAlignment="1" applyProtection="1">
      <alignment/>
      <protection locked="0"/>
    </xf>
    <xf numFmtId="0" fontId="66" fillId="0" borderId="0" xfId="0" applyNumberFormat="1" applyFont="1" applyBorder="1" applyAlignment="1" applyProtection="1">
      <alignment/>
      <protection locked="0"/>
    </xf>
    <xf numFmtId="1" fontId="67" fillId="0" borderId="0" xfId="0" applyNumberFormat="1" applyFont="1" applyFill="1" applyBorder="1" applyAlignment="1" applyProtection="1">
      <alignment horizontal="center"/>
      <protection locked="0"/>
    </xf>
    <xf numFmtId="0" fontId="76" fillId="19"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68" fillId="19" borderId="0" xfId="0" applyFont="1" applyFill="1" applyBorder="1" applyAlignment="1" applyProtection="1">
      <alignment horizontal="center" vertical="center"/>
      <protection locked="0"/>
    </xf>
    <xf numFmtId="0" fontId="68" fillId="19" borderId="0" xfId="0" applyNumberFormat="1" applyFont="1" applyFill="1" applyBorder="1" applyAlignment="1" applyProtection="1">
      <alignment horizontal="center" vertical="center"/>
      <protection locked="0"/>
    </xf>
    <xf numFmtId="14" fontId="68" fillId="19" borderId="0" xfId="0" applyNumberFormat="1" applyFont="1" applyFill="1" applyBorder="1" applyAlignment="1" applyProtection="1">
      <alignment horizontal="center" vertical="center"/>
      <protection locked="0"/>
    </xf>
    <xf numFmtId="0" fontId="77" fillId="19" borderId="0" xfId="0" applyFont="1" applyFill="1" applyBorder="1" applyAlignment="1" applyProtection="1">
      <alignment horizontal="center" vertical="center"/>
      <protection locked="0"/>
    </xf>
    <xf numFmtId="0" fontId="0" fillId="0" borderId="0" xfId="0" applyAlignment="1">
      <alignment horizontal="center"/>
    </xf>
    <xf numFmtId="0" fontId="64" fillId="0" borderId="0" xfId="0" applyFont="1" applyAlignment="1">
      <alignment horizontal="center"/>
    </xf>
    <xf numFmtId="0" fontId="64" fillId="38" borderId="0" xfId="0" applyFont="1" applyFill="1" applyAlignment="1">
      <alignment horizontal="center"/>
    </xf>
    <xf numFmtId="0" fontId="64" fillId="0" borderId="0" xfId="0" applyFont="1" applyFill="1" applyAlignment="1">
      <alignment horizontal="center"/>
    </xf>
    <xf numFmtId="0" fontId="0" fillId="0" borderId="12" xfId="0" applyBorder="1" applyAlignment="1">
      <alignment horizontal="center"/>
    </xf>
    <xf numFmtId="0" fontId="0" fillId="38" borderId="12" xfId="0" applyFill="1" applyBorder="1" applyAlignment="1">
      <alignment horizontal="center"/>
    </xf>
    <xf numFmtId="0" fontId="0" fillId="0" borderId="0" xfId="0" applyFill="1" applyAlignment="1">
      <alignment horizontal="center"/>
    </xf>
    <xf numFmtId="0" fontId="0" fillId="0" borderId="21" xfId="0" applyFill="1" applyBorder="1" applyAlignment="1">
      <alignment horizontal="center"/>
    </xf>
    <xf numFmtId="0" fontId="64" fillId="0" borderId="22" xfId="0" applyFont="1" applyBorder="1" applyAlignment="1">
      <alignment horizontal="center"/>
    </xf>
    <xf numFmtId="0" fontId="64" fillId="0" borderId="23" xfId="0" applyFont="1" applyBorder="1" applyAlignment="1">
      <alignment horizontal="center"/>
    </xf>
    <xf numFmtId="0" fontId="0" fillId="0" borderId="22" xfId="0" applyBorder="1" applyAlignment="1">
      <alignment horizontal="center"/>
    </xf>
    <xf numFmtId="0" fontId="0" fillId="0" borderId="17" xfId="0" applyBorder="1" applyAlignment="1">
      <alignment horizontal="center"/>
    </xf>
    <xf numFmtId="0" fontId="0" fillId="0" borderId="24" xfId="0" applyBorder="1" applyAlignment="1">
      <alignment horizontal="center"/>
    </xf>
    <xf numFmtId="0" fontId="0" fillId="0" borderId="20" xfId="0" applyBorder="1" applyAlignment="1">
      <alignment horizontal="center"/>
    </xf>
    <xf numFmtId="0" fontId="0" fillId="33" borderId="12" xfId="0" applyFill="1" applyBorder="1" applyAlignment="1">
      <alignment horizontal="center"/>
    </xf>
    <xf numFmtId="0" fontId="0" fillId="35" borderId="12" xfId="0" applyFill="1" applyBorder="1" applyAlignment="1">
      <alignment horizontal="center"/>
    </xf>
    <xf numFmtId="0" fontId="76" fillId="19" borderId="0"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protection locked="0"/>
    </xf>
    <xf numFmtId="0" fontId="78" fillId="0" borderId="0" xfId="0" applyFont="1" applyBorder="1" applyAlignment="1">
      <alignment horizontal="center"/>
    </xf>
    <xf numFmtId="0" fontId="78" fillId="0" borderId="0" xfId="0" applyFont="1" applyFill="1" applyBorder="1" applyAlignment="1">
      <alignment/>
    </xf>
    <xf numFmtId="0" fontId="79" fillId="0" borderId="0" xfId="0" applyFont="1" applyFill="1" applyBorder="1" applyAlignment="1">
      <alignment horizontal="center"/>
    </xf>
    <xf numFmtId="0" fontId="0" fillId="0" borderId="0" xfId="0" applyFill="1" applyAlignment="1">
      <alignment/>
    </xf>
    <xf numFmtId="0" fontId="71" fillId="36" borderId="12" xfId="0" applyFont="1" applyFill="1" applyBorder="1" applyAlignment="1" applyProtection="1">
      <alignment horizontal="left" vertical="center"/>
      <protection locked="0"/>
    </xf>
    <xf numFmtId="0" fontId="71" fillId="0" borderId="18" xfId="0" applyFont="1" applyFill="1" applyBorder="1" applyAlignment="1" applyProtection="1">
      <alignment horizontal="left" vertical="center"/>
      <protection locked="0"/>
    </xf>
    <xf numFmtId="0" fontId="67" fillId="0" borderId="25" xfId="0" applyFont="1" applyFill="1" applyBorder="1" applyAlignment="1" applyProtection="1">
      <alignment horizontal="center"/>
      <protection/>
    </xf>
    <xf numFmtId="0" fontId="67" fillId="0" borderId="26" xfId="0" applyFont="1" applyFill="1" applyBorder="1" applyAlignment="1" applyProtection="1">
      <alignment horizontal="center"/>
      <protection/>
    </xf>
    <xf numFmtId="0" fontId="67" fillId="0" borderId="18" xfId="0" applyFont="1" applyFill="1" applyBorder="1" applyAlignment="1" applyProtection="1">
      <alignment horizontal="center" vertical="center"/>
      <protection locked="0"/>
    </xf>
    <xf numFmtId="0" fontId="80" fillId="0" borderId="0" xfId="0" applyFont="1" applyFill="1" applyBorder="1" applyAlignment="1" applyProtection="1">
      <alignment horizontal="center"/>
      <protection/>
    </xf>
    <xf numFmtId="0" fontId="75" fillId="0" borderId="0" xfId="0" applyNumberFormat="1" applyFont="1" applyFill="1" applyBorder="1" applyAlignment="1" applyProtection="1">
      <alignment horizontal="center" vertical="center"/>
      <protection/>
    </xf>
    <xf numFmtId="0" fontId="75" fillId="0" borderId="0" xfId="0" applyFont="1" applyFill="1" applyBorder="1" applyAlignment="1" applyProtection="1">
      <alignment horizontal="center" vertical="center"/>
      <protection locked="0"/>
    </xf>
    <xf numFmtId="0" fontId="80" fillId="0" borderId="0" xfId="0" applyFont="1" applyBorder="1" applyAlignment="1">
      <alignment horizontal="center"/>
    </xf>
    <xf numFmtId="0" fontId="67" fillId="0" borderId="19" xfId="0" applyFont="1" applyFill="1" applyBorder="1" applyAlignment="1" applyProtection="1">
      <alignment horizontal="center"/>
      <protection/>
    </xf>
    <xf numFmtId="0" fontId="67" fillId="0" borderId="20" xfId="0" applyFont="1" applyFill="1" applyBorder="1" applyAlignment="1" applyProtection="1">
      <alignment horizontal="center"/>
      <protection/>
    </xf>
    <xf numFmtId="0" fontId="81" fillId="0" borderId="0" xfId="0" applyFont="1" applyBorder="1" applyAlignment="1" applyProtection="1">
      <alignment horizontal="center"/>
      <protection locked="0"/>
    </xf>
    <xf numFmtId="0" fontId="69" fillId="0" borderId="0" xfId="0" applyFont="1" applyAlignment="1">
      <alignment horizontal="center"/>
    </xf>
    <xf numFmtId="0" fontId="69" fillId="0" borderId="12" xfId="0" applyFont="1" applyBorder="1" applyAlignment="1">
      <alignment horizontal="center"/>
    </xf>
    <xf numFmtId="0" fontId="82" fillId="0" borderId="0" xfId="0" applyFont="1" applyFill="1" applyBorder="1" applyAlignment="1">
      <alignment horizontal="center"/>
    </xf>
    <xf numFmtId="0" fontId="82" fillId="38" borderId="0" xfId="0" applyFont="1" applyFill="1" applyBorder="1" applyAlignment="1">
      <alignment horizontal="center"/>
    </xf>
    <xf numFmtId="0" fontId="69" fillId="0" borderId="0" xfId="0" applyFont="1" applyBorder="1" applyAlignment="1">
      <alignment/>
    </xf>
    <xf numFmtId="0" fontId="69" fillId="0" borderId="0" xfId="0" applyFont="1" applyFill="1" applyBorder="1" applyAlignment="1">
      <alignment horizontal="center"/>
    </xf>
    <xf numFmtId="0" fontId="69" fillId="38" borderId="0" xfId="0" applyFont="1" applyFill="1" applyBorder="1" applyAlignment="1">
      <alignment horizontal="center"/>
    </xf>
    <xf numFmtId="0" fontId="69" fillId="0" borderId="0" xfId="0" applyFont="1" applyBorder="1" applyAlignment="1" applyProtection="1">
      <alignment horizontal="center"/>
      <protection locked="0"/>
    </xf>
    <xf numFmtId="0" fontId="69" fillId="0" borderId="0" xfId="0" applyFont="1" applyBorder="1" applyAlignment="1" applyProtection="1">
      <alignment/>
      <protection/>
    </xf>
    <xf numFmtId="0" fontId="69" fillId="0" borderId="0" xfId="0" applyFont="1" applyBorder="1" applyAlignment="1" applyProtection="1">
      <alignment horizontal="center"/>
      <protection/>
    </xf>
    <xf numFmtId="0" fontId="69" fillId="0" borderId="0" xfId="0" applyFont="1" applyBorder="1" applyAlignment="1" applyProtection="1">
      <alignment/>
      <protection locked="0"/>
    </xf>
    <xf numFmtId="0" fontId="69" fillId="0" borderId="0" xfId="0" applyNumberFormat="1" applyFont="1" applyBorder="1" applyAlignment="1" applyProtection="1">
      <alignment/>
      <protection locked="0"/>
    </xf>
    <xf numFmtId="0" fontId="69" fillId="33" borderId="0" xfId="0" applyFont="1" applyFill="1" applyBorder="1" applyAlignment="1">
      <alignment horizontal="center"/>
    </xf>
    <xf numFmtId="0" fontId="69" fillId="35" borderId="0" xfId="0" applyFont="1" applyFill="1" applyBorder="1" applyAlignment="1">
      <alignment horizontal="center"/>
    </xf>
    <xf numFmtId="0" fontId="69" fillId="0" borderId="12" xfId="0" applyFont="1" applyFill="1" applyBorder="1" applyAlignment="1">
      <alignment horizontal="center"/>
    </xf>
    <xf numFmtId="0" fontId="70" fillId="0" borderId="0" xfId="0" applyFont="1" applyFill="1" applyAlignment="1">
      <alignment horizontal="center"/>
    </xf>
    <xf numFmtId="0" fontId="69" fillId="0" borderId="10" xfId="0" applyFont="1" applyBorder="1" applyAlignment="1">
      <alignment horizontal="center"/>
    </xf>
    <xf numFmtId="0" fontId="69" fillId="0" borderId="11" xfId="0" applyFont="1" applyBorder="1" applyAlignment="1">
      <alignment horizontal="center"/>
    </xf>
    <xf numFmtId="0" fontId="69" fillId="0" borderId="19" xfId="0" applyFont="1" applyBorder="1" applyAlignment="1">
      <alignment horizontal="center"/>
    </xf>
    <xf numFmtId="0" fontId="69" fillId="0" borderId="20" xfId="0" applyFont="1" applyBorder="1" applyAlignment="1">
      <alignment horizontal="center"/>
    </xf>
    <xf numFmtId="173" fontId="75" fillId="0" borderId="0" xfId="0" applyNumberFormat="1" applyFont="1" applyFill="1" applyBorder="1" applyAlignment="1">
      <alignment horizontal="center" vertical="center"/>
    </xf>
    <xf numFmtId="0" fontId="75" fillId="0" borderId="0" xfId="0" applyFont="1" applyFill="1" applyBorder="1" applyAlignment="1" applyProtection="1">
      <alignment horizontal="left" vertical="center"/>
      <protection locked="0"/>
    </xf>
    <xf numFmtId="0" fontId="75" fillId="0" borderId="0" xfId="0" applyFont="1" applyFill="1" applyBorder="1" applyAlignment="1">
      <alignment horizontal="center" vertical="center"/>
    </xf>
    <xf numFmtId="172" fontId="75" fillId="0" borderId="0" xfId="0" applyNumberFormat="1" applyFont="1" applyFill="1" applyBorder="1" applyAlignment="1">
      <alignment horizontal="center" vertical="center"/>
    </xf>
    <xf numFmtId="172" fontId="71" fillId="9" borderId="12" xfId="0" applyNumberFormat="1" applyFont="1" applyFill="1" applyBorder="1" applyAlignment="1">
      <alignment horizontal="center" vertical="center"/>
    </xf>
    <xf numFmtId="172" fontId="71" fillId="13" borderId="12" xfId="0" applyNumberFormat="1" applyFont="1" applyFill="1" applyBorder="1" applyAlignment="1">
      <alignment horizontal="center" vertical="center"/>
    </xf>
    <xf numFmtId="0" fontId="82" fillId="0" borderId="0" xfId="0" applyFont="1" applyBorder="1" applyAlignment="1">
      <alignment horizontal="center"/>
    </xf>
    <xf numFmtId="0" fontId="82" fillId="0" borderId="0" xfId="0" applyFont="1" applyBorder="1" applyAlignment="1">
      <alignment horizontal="left"/>
    </xf>
    <xf numFmtId="0" fontId="69" fillId="0" borderId="0" xfId="0" applyFont="1" applyBorder="1" applyAlignment="1">
      <alignment horizontal="left"/>
    </xf>
    <xf numFmtId="0" fontId="0" fillId="0" borderId="16" xfId="0" applyBorder="1" applyAlignment="1">
      <alignment horizontal="center"/>
    </xf>
    <xf numFmtId="0" fontId="0" fillId="0" borderId="19" xfId="0" applyBorder="1" applyAlignment="1">
      <alignment horizontal="center"/>
    </xf>
    <xf numFmtId="0" fontId="2" fillId="0" borderId="0" xfId="0" applyFont="1" applyFill="1" applyBorder="1" applyAlignment="1">
      <alignment horizontal="center"/>
    </xf>
    <xf numFmtId="0" fontId="80" fillId="0" borderId="0" xfId="0" applyFont="1" applyFill="1" applyBorder="1" applyAlignment="1" applyProtection="1">
      <alignment horizontal="center" vertical="center"/>
      <protection locked="0"/>
    </xf>
    <xf numFmtId="16" fontId="67" fillId="0" borderId="0" xfId="0" applyNumberFormat="1" applyFont="1" applyFill="1" applyBorder="1" applyAlignment="1" applyProtection="1">
      <alignment horizontal="center" vertical="center"/>
      <protection locked="0"/>
    </xf>
    <xf numFmtId="0" fontId="69" fillId="0" borderId="0" xfId="0" applyFont="1" applyFill="1" applyBorder="1" applyAlignment="1">
      <alignment horizontal="center"/>
    </xf>
    <xf numFmtId="0" fontId="83" fillId="0" borderId="0" xfId="0" applyFont="1" applyBorder="1" applyAlignment="1" applyProtection="1">
      <alignment/>
      <protection/>
    </xf>
    <xf numFmtId="16" fontId="3"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locked="0"/>
    </xf>
    <xf numFmtId="0" fontId="3" fillId="0" borderId="0" xfId="0" applyFont="1" applyBorder="1" applyAlignment="1">
      <alignment horizontal="center"/>
    </xf>
    <xf numFmtId="0" fontId="3" fillId="0" borderId="12" xfId="0" applyFont="1" applyFill="1" applyBorder="1" applyAlignment="1" applyProtection="1">
      <alignment horizontal="center" vertical="center"/>
      <protection locked="0"/>
    </xf>
    <xf numFmtId="0" fontId="67" fillId="0" borderId="22" xfId="0" applyFont="1" applyFill="1" applyBorder="1" applyAlignment="1" applyProtection="1">
      <alignment horizontal="center"/>
      <protection/>
    </xf>
    <xf numFmtId="1" fontId="3" fillId="37" borderId="0" xfId="0" applyNumberFormat="1" applyFont="1" applyFill="1" applyBorder="1" applyAlignment="1" applyProtection="1">
      <alignment horizontal="center"/>
      <protection locked="0"/>
    </xf>
    <xf numFmtId="173" fontId="4" fillId="0" borderId="12" xfId="0" applyNumberFormat="1" applyFont="1" applyFill="1" applyBorder="1" applyAlignment="1">
      <alignment horizontal="center" vertical="center"/>
    </xf>
    <xf numFmtId="0" fontId="4" fillId="0" borderId="12" xfId="0" applyFont="1" applyFill="1" applyBorder="1" applyAlignment="1" applyProtection="1">
      <alignment horizontal="left" vertical="center"/>
      <protection locked="0"/>
    </xf>
    <xf numFmtId="0" fontId="69" fillId="0" borderId="0" xfId="0" applyFont="1" applyFill="1" applyBorder="1" applyAlignment="1">
      <alignment horizontal="center"/>
    </xf>
    <xf numFmtId="0" fontId="84" fillId="0" borderId="0" xfId="0" applyFont="1" applyFill="1" applyBorder="1" applyAlignment="1" applyProtection="1">
      <alignment horizontal="center"/>
      <protection/>
    </xf>
    <xf numFmtId="0" fontId="67" fillId="16" borderId="10" xfId="0" applyFont="1" applyFill="1" applyBorder="1" applyAlignment="1" applyProtection="1">
      <alignment horizontal="center"/>
      <protection/>
    </xf>
    <xf numFmtId="0" fontId="67" fillId="16" borderId="11" xfId="0" applyFont="1" applyFill="1" applyBorder="1" applyAlignment="1" applyProtection="1">
      <alignment horizontal="center"/>
      <protection/>
    </xf>
    <xf numFmtId="0" fontId="67" fillId="16" borderId="25" xfId="0" applyFont="1" applyFill="1" applyBorder="1" applyAlignment="1" applyProtection="1">
      <alignment horizontal="center"/>
      <protection/>
    </xf>
    <xf numFmtId="0" fontId="67" fillId="16" borderId="26" xfId="0" applyFont="1" applyFill="1" applyBorder="1" applyAlignment="1" applyProtection="1">
      <alignment horizontal="center"/>
      <protection/>
    </xf>
    <xf numFmtId="0" fontId="67" fillId="16" borderId="16" xfId="0" applyFont="1" applyFill="1" applyBorder="1" applyAlignment="1" applyProtection="1">
      <alignment horizontal="center"/>
      <protection/>
    </xf>
    <xf numFmtId="0" fontId="67" fillId="16" borderId="17" xfId="0" applyFont="1" applyFill="1" applyBorder="1" applyAlignment="1" applyProtection="1">
      <alignment horizontal="center"/>
      <protection/>
    </xf>
    <xf numFmtId="0" fontId="67" fillId="16" borderId="27" xfId="0" applyFont="1" applyFill="1" applyBorder="1" applyAlignment="1" applyProtection="1">
      <alignment horizontal="center"/>
      <protection/>
    </xf>
    <xf numFmtId="0" fontId="67" fillId="16" borderId="28" xfId="0" applyFont="1" applyFill="1" applyBorder="1" applyAlignment="1" applyProtection="1">
      <alignment horizontal="center"/>
      <protection/>
    </xf>
    <xf numFmtId="0" fontId="3" fillId="16" borderId="16" xfId="0" applyFont="1" applyFill="1" applyBorder="1" applyAlignment="1" applyProtection="1">
      <alignment horizontal="center"/>
      <protection/>
    </xf>
    <xf numFmtId="0" fontId="3" fillId="16" borderId="17" xfId="0" applyFont="1" applyFill="1" applyBorder="1" applyAlignment="1" applyProtection="1">
      <alignment horizontal="center"/>
      <protection/>
    </xf>
    <xf numFmtId="0" fontId="69" fillId="16" borderId="29" xfId="0" applyFont="1" applyFill="1" applyBorder="1" applyAlignment="1">
      <alignment horizontal="center"/>
    </xf>
    <xf numFmtId="0" fontId="69" fillId="16" borderId="30" xfId="0" applyFont="1" applyFill="1" applyBorder="1" applyAlignment="1">
      <alignment horizontal="center"/>
    </xf>
    <xf numFmtId="173" fontId="71" fillId="39" borderId="18" xfId="0" applyNumberFormat="1" applyFont="1" applyFill="1" applyBorder="1" applyAlignment="1">
      <alignment horizontal="center" vertical="center"/>
    </xf>
    <xf numFmtId="173" fontId="75" fillId="0" borderId="31" xfId="0" applyNumberFormat="1" applyFont="1" applyFill="1" applyBorder="1" applyAlignment="1">
      <alignment horizontal="center" vertical="center"/>
    </xf>
    <xf numFmtId="0" fontId="75" fillId="0" borderId="31" xfId="0" applyFont="1" applyFill="1" applyBorder="1" applyAlignment="1" applyProtection="1">
      <alignment horizontal="left" vertical="center"/>
      <protection locked="0"/>
    </xf>
    <xf numFmtId="0" fontId="67" fillId="0" borderId="0" xfId="0" applyFont="1" applyFill="1" applyBorder="1" applyAlignment="1" applyProtection="1">
      <alignment/>
      <protection/>
    </xf>
    <xf numFmtId="0" fontId="71" fillId="0" borderId="0" xfId="0" applyFont="1" applyBorder="1" applyAlignment="1">
      <alignment horizontal="center" vertical="center"/>
    </xf>
    <xf numFmtId="0" fontId="81" fillId="0" borderId="32" xfId="0" applyFont="1" applyBorder="1" applyAlignment="1" applyProtection="1">
      <alignment horizontal="center"/>
      <protection locked="0"/>
    </xf>
    <xf numFmtId="0" fontId="81" fillId="0" borderId="31" xfId="0" applyFont="1" applyBorder="1" applyAlignment="1" applyProtection="1">
      <alignment/>
      <protection/>
    </xf>
    <xf numFmtId="0" fontId="81" fillId="0" borderId="33" xfId="0" applyFont="1" applyBorder="1" applyAlignment="1" applyProtection="1">
      <alignment horizontal="center"/>
      <protection locked="0"/>
    </xf>
    <xf numFmtId="0" fontId="68" fillId="0" borderId="0" xfId="0" applyFont="1" applyBorder="1" applyAlignment="1" applyProtection="1">
      <alignment/>
      <protection/>
    </xf>
    <xf numFmtId="0" fontId="81" fillId="0" borderId="34" xfId="0" applyFont="1" applyBorder="1" applyAlignment="1" applyProtection="1">
      <alignment horizontal="center"/>
      <protection locked="0"/>
    </xf>
    <xf numFmtId="0" fontId="81" fillId="0" borderId="35" xfId="0" applyFont="1" applyBorder="1" applyAlignment="1" applyProtection="1">
      <alignment/>
      <protection/>
    </xf>
    <xf numFmtId="0" fontId="81" fillId="0" borderId="0" xfId="0" applyFont="1" applyBorder="1" applyAlignment="1" applyProtection="1">
      <alignment/>
      <protection/>
    </xf>
    <xf numFmtId="0" fontId="67" fillId="0" borderId="31" xfId="0" applyFont="1" applyFill="1" applyBorder="1" applyAlignment="1" applyProtection="1">
      <alignment/>
      <protection/>
    </xf>
    <xf numFmtId="0" fontId="67" fillId="0" borderId="36" xfId="0" applyFont="1" applyFill="1" applyBorder="1" applyAlignment="1" applyProtection="1">
      <alignment/>
      <protection/>
    </xf>
    <xf numFmtId="0" fontId="67" fillId="0" borderId="37" xfId="0" applyFont="1" applyFill="1" applyBorder="1" applyAlignment="1" applyProtection="1">
      <alignment/>
      <protection/>
    </xf>
    <xf numFmtId="0" fontId="67" fillId="0" borderId="35" xfId="0" applyFont="1" applyFill="1" applyBorder="1" applyAlignment="1" applyProtection="1">
      <alignment/>
      <protection/>
    </xf>
    <xf numFmtId="0" fontId="67" fillId="0" borderId="38" xfId="0" applyFont="1" applyFill="1" applyBorder="1" applyAlignment="1" applyProtection="1">
      <alignment/>
      <protection/>
    </xf>
    <xf numFmtId="0" fontId="80" fillId="0" borderId="0" xfId="0" applyFont="1" applyFill="1" applyBorder="1" applyAlignment="1">
      <alignment horizontal="center"/>
    </xf>
    <xf numFmtId="0" fontId="80" fillId="0" borderId="31" xfId="0" applyFont="1" applyFill="1" applyBorder="1" applyAlignment="1" applyProtection="1">
      <alignment horizontal="center"/>
      <protection/>
    </xf>
    <xf numFmtId="0" fontId="80" fillId="0" borderId="31" xfId="0" applyFont="1" applyFill="1" applyBorder="1" applyAlignment="1" applyProtection="1">
      <alignment horizontal="center" vertical="center"/>
      <protection locked="0"/>
    </xf>
    <xf numFmtId="0" fontId="68" fillId="0" borderId="35" xfId="0" applyFont="1" applyBorder="1" applyAlignment="1" applyProtection="1">
      <alignment/>
      <protection/>
    </xf>
    <xf numFmtId="0" fontId="82" fillId="0" borderId="0" xfId="0" applyFont="1" applyBorder="1" applyAlignment="1" applyProtection="1">
      <alignment horizontal="center"/>
      <protection/>
    </xf>
    <xf numFmtId="0" fontId="82" fillId="0" borderId="0" xfId="0" applyFont="1" applyFill="1" applyAlignment="1">
      <alignment horizontal="center"/>
    </xf>
    <xf numFmtId="0" fontId="69" fillId="0" borderId="0" xfId="0" applyFont="1" applyFill="1" applyBorder="1" applyAlignment="1">
      <alignment/>
    </xf>
    <xf numFmtId="0" fontId="67" fillId="0" borderId="27" xfId="0" applyFont="1" applyFill="1" applyBorder="1" applyAlignment="1" applyProtection="1">
      <alignment/>
      <protection/>
    </xf>
    <xf numFmtId="0" fontId="67" fillId="0" borderId="28" xfId="0" applyFont="1" applyFill="1" applyBorder="1" applyAlignment="1" applyProtection="1">
      <alignment/>
      <protection/>
    </xf>
    <xf numFmtId="0" fontId="85" fillId="35" borderId="0" xfId="0" applyFont="1" applyFill="1" applyBorder="1" applyAlignment="1">
      <alignment horizontal="center"/>
    </xf>
    <xf numFmtId="16" fontId="86" fillId="0" borderId="0" xfId="0" applyNumberFormat="1" applyFont="1" applyFill="1" applyBorder="1" applyAlignment="1" applyProtection="1">
      <alignment horizontal="center"/>
      <protection locked="0"/>
    </xf>
    <xf numFmtId="0" fontId="85" fillId="0" borderId="0" xfId="0" applyFont="1" applyFill="1" applyBorder="1" applyAlignment="1">
      <alignment horizontal="center"/>
    </xf>
    <xf numFmtId="16" fontId="87" fillId="0" borderId="0" xfId="0" applyNumberFormat="1" applyFont="1" applyFill="1" applyBorder="1" applyAlignment="1" applyProtection="1">
      <alignment horizontal="center"/>
      <protection locked="0"/>
    </xf>
    <xf numFmtId="0" fontId="85" fillId="40" borderId="0" xfId="0" applyFont="1" applyFill="1" applyBorder="1" applyAlignment="1">
      <alignment horizontal="center"/>
    </xf>
    <xf numFmtId="0" fontId="3" fillId="0" borderId="0" xfId="0" applyFont="1" applyFill="1" applyBorder="1" applyAlignment="1" applyProtection="1">
      <alignment horizontal="center" vertical="center"/>
      <protection locked="0"/>
    </xf>
    <xf numFmtId="174" fontId="88" fillId="0" borderId="22" xfId="0" applyNumberFormat="1" applyFont="1" applyFill="1" applyBorder="1" applyAlignment="1">
      <alignment horizontal="center"/>
    </xf>
    <xf numFmtId="174" fontId="88" fillId="0" borderId="0" xfId="0" applyNumberFormat="1" applyFont="1" applyFill="1" applyBorder="1" applyAlignment="1">
      <alignment horizontal="center"/>
    </xf>
    <xf numFmtId="16" fontId="87" fillId="0" borderId="0" xfId="0" applyNumberFormat="1"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89" fillId="36" borderId="12" xfId="0" applyFont="1" applyFill="1" applyBorder="1" applyAlignment="1">
      <alignment horizontal="center"/>
    </xf>
    <xf numFmtId="0" fontId="89" fillId="0" borderId="12" xfId="0" applyFont="1" applyBorder="1" applyAlignment="1">
      <alignment horizontal="center"/>
    </xf>
    <xf numFmtId="0" fontId="78" fillId="0" borderId="0" xfId="0" applyFont="1" applyFill="1" applyBorder="1" applyAlignment="1">
      <alignment horizontal="center"/>
    </xf>
    <xf numFmtId="0" fontId="78" fillId="0" borderId="39" xfId="0" applyFont="1" applyFill="1" applyBorder="1" applyAlignment="1">
      <alignment horizontal="center"/>
    </xf>
    <xf numFmtId="0" fontId="89" fillId="36" borderId="31" xfId="0" applyFont="1" applyFill="1" applyBorder="1" applyAlignment="1">
      <alignment horizontal="center"/>
    </xf>
    <xf numFmtId="0" fontId="85" fillId="0" borderId="0" xfId="0" applyFont="1" applyFill="1" applyBorder="1" applyAlignment="1">
      <alignment/>
    </xf>
    <xf numFmtId="173" fontId="71" fillId="0" borderId="31" xfId="0" applyNumberFormat="1" applyFont="1" applyFill="1" applyBorder="1" applyAlignment="1">
      <alignment horizontal="center" vertical="center"/>
    </xf>
    <xf numFmtId="0" fontId="71" fillId="0" borderId="31" xfId="0" applyFont="1" applyFill="1" applyBorder="1" applyAlignment="1" applyProtection="1">
      <alignment horizontal="left" vertical="center"/>
      <protection locked="0"/>
    </xf>
    <xf numFmtId="172" fontId="71" fillId="0" borderId="0" xfId="0" applyNumberFormat="1" applyFont="1" applyFill="1" applyBorder="1" applyAlignment="1">
      <alignment horizontal="center" vertical="center"/>
    </xf>
    <xf numFmtId="0" fontId="67" fillId="0" borderId="36" xfId="0" applyFont="1" applyFill="1" applyBorder="1" applyAlignment="1" applyProtection="1">
      <alignment horizontal="center" vertical="center"/>
      <protection locked="0"/>
    </xf>
    <xf numFmtId="0" fontId="67" fillId="0" borderId="37" xfId="0" applyFont="1" applyFill="1" applyBorder="1" applyAlignment="1" applyProtection="1">
      <alignment horizontal="center" vertical="center"/>
      <protection locked="0"/>
    </xf>
    <xf numFmtId="0" fontId="64" fillId="0" borderId="0" xfId="0" applyNumberFormat="1" applyFont="1" applyAlignment="1">
      <alignment vertical="top" wrapText="1"/>
    </xf>
    <xf numFmtId="0" fontId="0" fillId="0" borderId="0" xfId="0" applyNumberFormat="1" applyAlignment="1">
      <alignment vertical="top" wrapText="1"/>
    </xf>
    <xf numFmtId="0" fontId="0" fillId="0" borderId="40" xfId="0" applyNumberFormat="1" applyBorder="1" applyAlignment="1">
      <alignment vertical="top" wrapText="1"/>
    </xf>
    <xf numFmtId="0" fontId="0" fillId="0" borderId="41" xfId="0" applyNumberFormat="1" applyBorder="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6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1" xfId="0" applyNumberFormat="1" applyBorder="1" applyAlignment="1">
      <alignment horizontal="center" vertical="top" wrapText="1"/>
    </xf>
    <xf numFmtId="0" fontId="0" fillId="0" borderId="47" xfId="0" applyNumberFormat="1" applyBorder="1" applyAlignment="1">
      <alignment horizontal="center" vertical="top" wrapText="1"/>
    </xf>
    <xf numFmtId="0" fontId="55" fillId="0" borderId="0" xfId="45" applyNumberFormat="1" applyAlignment="1" quotePrefix="1">
      <alignment horizontal="center" vertical="top" wrapText="1"/>
    </xf>
    <xf numFmtId="0" fontId="0" fillId="0" borderId="48" xfId="0" applyNumberFormat="1" applyBorder="1" applyAlignment="1">
      <alignment horizontal="center" vertical="top" wrapText="1"/>
    </xf>
    <xf numFmtId="0" fontId="0" fillId="0" borderId="44" xfId="0" applyNumberFormat="1" applyBorder="1" applyAlignment="1">
      <alignment horizontal="center" vertical="top" wrapText="1"/>
    </xf>
    <xf numFmtId="0" fontId="55" fillId="0" borderId="44" xfId="45" applyNumberFormat="1" applyBorder="1" applyAlignment="1" quotePrefix="1">
      <alignment horizontal="center" vertical="top" wrapText="1"/>
    </xf>
    <xf numFmtId="0" fontId="0" fillId="0" borderId="49" xfId="0" applyNumberFormat="1" applyBorder="1" applyAlignment="1">
      <alignment horizontal="center" vertical="top" wrapText="1"/>
    </xf>
    <xf numFmtId="0" fontId="0" fillId="0" borderId="46" xfId="0" applyNumberFormat="1" applyBorder="1" applyAlignment="1">
      <alignment horizontal="center" vertical="top" wrapText="1"/>
    </xf>
    <xf numFmtId="0" fontId="0" fillId="0" borderId="50" xfId="0" applyNumberFormat="1" applyBorder="1" applyAlignment="1">
      <alignment horizontal="center" vertical="top" wrapText="1"/>
    </xf>
    <xf numFmtId="0" fontId="76" fillId="10" borderId="0" xfId="0" applyFont="1" applyFill="1" applyBorder="1" applyAlignment="1" applyProtection="1">
      <alignment horizontal="center" vertical="center"/>
      <protection locked="0"/>
    </xf>
    <xf numFmtId="0" fontId="72" fillId="0" borderId="0" xfId="0" applyNumberFormat="1" applyFont="1" applyBorder="1" applyAlignment="1" applyProtection="1">
      <alignment horizontal="center" vertical="center"/>
      <protection locked="0"/>
    </xf>
    <xf numFmtId="0" fontId="82" fillId="38" borderId="0" xfId="0" applyFont="1" applyFill="1" applyBorder="1" applyAlignment="1" applyProtection="1">
      <alignment horizontal="center"/>
      <protection/>
    </xf>
    <xf numFmtId="0" fontId="82" fillId="17" borderId="0" xfId="0" applyFont="1" applyFill="1" applyBorder="1" applyAlignment="1" applyProtection="1">
      <alignment horizontal="center"/>
      <protection/>
    </xf>
    <xf numFmtId="0" fontId="84" fillId="0" borderId="0" xfId="0" applyFont="1" applyFill="1" applyBorder="1" applyAlignment="1" applyProtection="1">
      <alignment horizontal="center"/>
      <protection/>
    </xf>
    <xf numFmtId="0" fontId="82" fillId="0" borderId="13" xfId="0" applyFont="1" applyBorder="1" applyAlignment="1" applyProtection="1">
      <alignment horizontal="center"/>
      <protection/>
    </xf>
    <xf numFmtId="0" fontId="82" fillId="0" borderId="14" xfId="0" applyFont="1" applyBorder="1" applyAlignment="1" applyProtection="1">
      <alignment horizontal="center"/>
      <protection/>
    </xf>
    <xf numFmtId="0" fontId="82" fillId="0" borderId="15" xfId="0" applyFont="1" applyBorder="1" applyAlignment="1" applyProtection="1">
      <alignment horizontal="center"/>
      <protection/>
    </xf>
    <xf numFmtId="0" fontId="69" fillId="0" borderId="0" xfId="0" applyFont="1" applyFill="1" applyBorder="1" applyAlignment="1">
      <alignment horizontal="center"/>
    </xf>
    <xf numFmtId="0" fontId="69" fillId="0" borderId="12" xfId="0" applyFont="1" applyBorder="1" applyAlignment="1">
      <alignment horizontal="center" vertical="center"/>
    </xf>
    <xf numFmtId="0" fontId="82" fillId="41" borderId="0" xfId="0" applyFont="1" applyFill="1" applyAlignment="1">
      <alignment horizontal="center"/>
    </xf>
    <xf numFmtId="0" fontId="76" fillId="16" borderId="0" xfId="0" applyFont="1" applyFill="1" applyBorder="1" applyAlignment="1" applyProtection="1">
      <alignment horizontal="center" vertical="center"/>
      <protection locked="0"/>
    </xf>
    <xf numFmtId="0" fontId="82" fillId="15" borderId="0" xfId="0" applyFont="1" applyFill="1" applyAlignment="1">
      <alignment horizontal="center"/>
    </xf>
    <xf numFmtId="0" fontId="90" fillId="39" borderId="33" xfId="0" applyFont="1" applyFill="1" applyBorder="1" applyAlignment="1">
      <alignment horizontal="center"/>
    </xf>
    <xf numFmtId="0" fontId="90" fillId="39" borderId="0" xfId="0" applyFont="1" applyFill="1" applyBorder="1" applyAlignment="1">
      <alignment horizontal="center"/>
    </xf>
    <xf numFmtId="0" fontId="82" fillId="42" borderId="0" xfId="0" applyFont="1" applyFill="1" applyAlignment="1">
      <alignment horizontal="center"/>
    </xf>
    <xf numFmtId="0" fontId="91" fillId="0" borderId="12" xfId="0" applyFont="1" applyBorder="1" applyAlignment="1">
      <alignment horizontal="center"/>
    </xf>
    <xf numFmtId="0" fontId="91" fillId="0" borderId="17" xfId="0" applyFont="1" applyBorder="1" applyAlignment="1">
      <alignment horizontal="center"/>
    </xf>
    <xf numFmtId="0" fontId="0" fillId="0" borderId="51" xfId="0" applyBorder="1" applyAlignment="1">
      <alignment horizontal="center"/>
    </xf>
    <xf numFmtId="0" fontId="0" fillId="0" borderId="20" xfId="0" applyBorder="1" applyAlignment="1">
      <alignment horizontal="center"/>
    </xf>
    <xf numFmtId="0" fontId="64" fillId="0" borderId="0" xfId="0" applyFont="1" applyBorder="1" applyAlignment="1">
      <alignment horizontal="center"/>
    </xf>
    <xf numFmtId="0" fontId="64" fillId="0" borderId="23" xfId="0" applyFont="1" applyBorder="1" applyAlignment="1">
      <alignment horizontal="center"/>
    </xf>
    <xf numFmtId="0" fontId="65" fillId="39" borderId="13" xfId="0" applyFont="1" applyFill="1" applyBorder="1" applyAlignment="1">
      <alignment horizontal="center"/>
    </xf>
    <xf numFmtId="0" fontId="65" fillId="39" borderId="14" xfId="0" applyFont="1" applyFill="1" applyBorder="1" applyAlignment="1">
      <alignment horizontal="center"/>
    </xf>
    <xf numFmtId="0" fontId="65" fillId="39" borderId="15" xfId="0" applyFont="1" applyFill="1" applyBorder="1" applyAlignment="1">
      <alignment horizontal="center"/>
    </xf>
    <xf numFmtId="0" fontId="92" fillId="39" borderId="0" xfId="0" applyFont="1" applyFill="1" applyBorder="1" applyAlignment="1" applyProtection="1">
      <alignment horizontal="center" vertical="center"/>
      <protection locked="0"/>
    </xf>
    <xf numFmtId="0" fontId="82" fillId="17" borderId="0" xfId="0" applyFont="1" applyFill="1" applyAlignment="1">
      <alignment horizontal="center"/>
    </xf>
    <xf numFmtId="0" fontId="76" fillId="19" borderId="0" xfId="0" applyFont="1" applyFill="1" applyBorder="1" applyAlignment="1" applyProtection="1">
      <alignment horizontal="center" vertical="center"/>
      <protection locked="0"/>
    </xf>
    <xf numFmtId="0" fontId="82" fillId="15" borderId="0" xfId="0" applyFont="1" applyFill="1" applyBorder="1" applyAlignment="1" applyProtection="1">
      <alignment horizontal="center"/>
      <protection/>
    </xf>
    <xf numFmtId="0" fontId="0" fillId="43" borderId="0" xfId="0" applyFill="1" applyAlignment="1">
      <alignment horizontal="center"/>
    </xf>
    <xf numFmtId="0" fontId="0" fillId="42" borderId="0" xfId="0" applyFill="1" applyAlignment="1">
      <alignment horizontal="center"/>
    </xf>
    <xf numFmtId="0" fontId="0" fillId="15" borderId="0" xfId="0" applyFill="1" applyAlignment="1">
      <alignment horizontal="center"/>
    </xf>
    <xf numFmtId="0" fontId="64" fillId="0" borderId="13" xfId="0" applyFont="1" applyBorder="1" applyAlignment="1">
      <alignment horizontal="center"/>
    </xf>
    <xf numFmtId="0" fontId="64" fillId="0" borderId="15" xfId="0" applyFont="1" applyBorder="1" applyAlignment="1">
      <alignment horizontal="center"/>
    </xf>
    <xf numFmtId="0" fontId="90" fillId="39" borderId="33" xfId="0" applyFont="1" applyFill="1" applyBorder="1" applyAlignment="1">
      <alignment horizontal="center" vertical="center"/>
    </xf>
    <xf numFmtId="0" fontId="90" fillId="39" borderId="0" xfId="0" applyFont="1" applyFill="1" applyBorder="1" applyAlignment="1">
      <alignment horizontal="center" vertical="center"/>
    </xf>
    <xf numFmtId="0" fontId="0" fillId="0" borderId="0" xfId="0" applyBorder="1" applyAlignment="1">
      <alignment horizontal="center"/>
    </xf>
    <xf numFmtId="0" fontId="78" fillId="33" borderId="13" xfId="0" applyFont="1" applyFill="1" applyBorder="1" applyAlignment="1">
      <alignment horizontal="center"/>
    </xf>
    <xf numFmtId="0" fontId="78" fillId="33" borderId="14" xfId="0" applyFont="1" applyFill="1" applyBorder="1" applyAlignment="1">
      <alignment horizontal="center"/>
    </xf>
    <xf numFmtId="0" fontId="78" fillId="33" borderId="15" xfId="0" applyFont="1" applyFill="1" applyBorder="1" applyAlignment="1">
      <alignment horizontal="center"/>
    </xf>
    <xf numFmtId="0" fontId="78" fillId="35" borderId="13" xfId="0" applyFont="1" applyFill="1" applyBorder="1" applyAlignment="1">
      <alignment horizontal="center"/>
    </xf>
    <xf numFmtId="0" fontId="78" fillId="35" borderId="14" xfId="0" applyFont="1" applyFill="1" applyBorder="1" applyAlignment="1">
      <alignment horizontal="center"/>
    </xf>
    <xf numFmtId="0" fontId="78" fillId="35" borderId="15" xfId="0" applyFont="1" applyFill="1" applyBorder="1" applyAlignment="1">
      <alignment horizontal="center"/>
    </xf>
    <xf numFmtId="0" fontId="78" fillId="37" borderId="13" xfId="0" applyFont="1" applyFill="1" applyBorder="1" applyAlignment="1">
      <alignment horizontal="center"/>
    </xf>
    <xf numFmtId="0" fontId="78" fillId="37" borderId="14" xfId="0" applyFont="1" applyFill="1" applyBorder="1" applyAlignment="1">
      <alignment horizontal="center"/>
    </xf>
    <xf numFmtId="0" fontId="78" fillId="37" borderId="15" xfId="0" applyFont="1" applyFill="1" applyBorder="1" applyAlignment="1">
      <alignment horizontal="center"/>
    </xf>
    <xf numFmtId="174" fontId="88" fillId="41" borderId="22" xfId="0" applyNumberFormat="1" applyFont="1" applyFill="1" applyBorder="1" applyAlignment="1">
      <alignment horizontal="center"/>
    </xf>
    <xf numFmtId="174" fontId="88" fillId="41" borderId="0" xfId="0" applyNumberFormat="1" applyFont="1" applyFill="1" applyBorder="1" applyAlignment="1">
      <alignment horizontal="center"/>
    </xf>
    <xf numFmtId="0" fontId="85" fillId="0" borderId="52" xfId="0" applyFont="1" applyFill="1" applyBorder="1" applyAlignment="1">
      <alignment horizontal="center"/>
    </xf>
    <xf numFmtId="0" fontId="85" fillId="0" borderId="53" xfId="0" applyFont="1" applyFill="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333375</xdr:colOff>
      <xdr:row>0</xdr:row>
      <xdr:rowOff>0</xdr:rowOff>
    </xdr:from>
    <xdr:to>
      <xdr:col>29</xdr:col>
      <xdr:colOff>9525</xdr:colOff>
      <xdr:row>5</xdr:row>
      <xdr:rowOff>142875</xdr:rowOff>
    </xdr:to>
    <xdr:pic>
      <xdr:nvPicPr>
        <xdr:cNvPr id="1" name="Image 2"/>
        <xdr:cNvPicPr preferRelativeResize="1">
          <a:picLocks noChangeAspect="1"/>
        </xdr:cNvPicPr>
      </xdr:nvPicPr>
      <xdr:blipFill>
        <a:blip r:embed="rId1"/>
        <a:stretch>
          <a:fillRect/>
        </a:stretch>
      </xdr:blipFill>
      <xdr:spPr>
        <a:xfrm>
          <a:off x="10420350" y="0"/>
          <a:ext cx="1724025" cy="962025"/>
        </a:xfrm>
        <a:prstGeom prst="rect">
          <a:avLst/>
        </a:prstGeom>
        <a:noFill/>
        <a:ln w="9525" cmpd="sng">
          <a:noFill/>
        </a:ln>
      </xdr:spPr>
    </xdr:pic>
    <xdr:clientData/>
  </xdr:twoCellAnchor>
  <xdr:twoCellAnchor editAs="oneCell">
    <xdr:from>
      <xdr:col>23</xdr:col>
      <xdr:colOff>257175</xdr:colOff>
      <xdr:row>75</xdr:row>
      <xdr:rowOff>200025</xdr:rowOff>
    </xdr:from>
    <xdr:to>
      <xdr:col>29</xdr:col>
      <xdr:colOff>9525</xdr:colOff>
      <xdr:row>80</xdr:row>
      <xdr:rowOff>142875</xdr:rowOff>
    </xdr:to>
    <xdr:pic>
      <xdr:nvPicPr>
        <xdr:cNvPr id="2" name="Image 3"/>
        <xdr:cNvPicPr preferRelativeResize="1">
          <a:picLocks noChangeAspect="1"/>
        </xdr:cNvPicPr>
      </xdr:nvPicPr>
      <xdr:blipFill>
        <a:blip r:embed="rId1"/>
        <a:stretch>
          <a:fillRect/>
        </a:stretch>
      </xdr:blipFill>
      <xdr:spPr>
        <a:xfrm>
          <a:off x="10344150" y="3971925"/>
          <a:ext cx="18002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257175</xdr:colOff>
      <xdr:row>0</xdr:row>
      <xdr:rowOff>0</xdr:rowOff>
    </xdr:from>
    <xdr:to>
      <xdr:col>27</xdr:col>
      <xdr:colOff>0</xdr:colOff>
      <xdr:row>5</xdr:row>
      <xdr:rowOff>190500</xdr:rowOff>
    </xdr:to>
    <xdr:pic>
      <xdr:nvPicPr>
        <xdr:cNvPr id="1" name="Image 2"/>
        <xdr:cNvPicPr preferRelativeResize="1">
          <a:picLocks noChangeAspect="1"/>
        </xdr:cNvPicPr>
      </xdr:nvPicPr>
      <xdr:blipFill>
        <a:blip r:embed="rId1"/>
        <a:stretch>
          <a:fillRect/>
        </a:stretch>
      </xdr:blipFill>
      <xdr:spPr>
        <a:xfrm>
          <a:off x="9182100" y="0"/>
          <a:ext cx="1800225" cy="1009650"/>
        </a:xfrm>
        <a:prstGeom prst="rect">
          <a:avLst/>
        </a:prstGeom>
        <a:noFill/>
        <a:ln w="9525" cmpd="sng">
          <a:noFill/>
        </a:ln>
      </xdr:spPr>
    </xdr:pic>
    <xdr:clientData/>
  </xdr:twoCellAnchor>
  <xdr:twoCellAnchor editAs="oneCell">
    <xdr:from>
      <xdr:col>21</xdr:col>
      <xdr:colOff>266700</xdr:colOff>
      <xdr:row>76</xdr:row>
      <xdr:rowOff>0</xdr:rowOff>
    </xdr:from>
    <xdr:to>
      <xdr:col>27</xdr:col>
      <xdr:colOff>9525</xdr:colOff>
      <xdr:row>80</xdr:row>
      <xdr:rowOff>152400</xdr:rowOff>
    </xdr:to>
    <xdr:pic>
      <xdr:nvPicPr>
        <xdr:cNvPr id="2" name="Image 2"/>
        <xdr:cNvPicPr preferRelativeResize="1">
          <a:picLocks noChangeAspect="1"/>
        </xdr:cNvPicPr>
      </xdr:nvPicPr>
      <xdr:blipFill>
        <a:blip r:embed="rId1"/>
        <a:stretch>
          <a:fillRect/>
        </a:stretch>
      </xdr:blipFill>
      <xdr:spPr>
        <a:xfrm>
          <a:off x="9191625" y="3981450"/>
          <a:ext cx="1800225" cy="1009650"/>
        </a:xfrm>
        <a:prstGeom prst="rect">
          <a:avLst/>
        </a:prstGeom>
        <a:noFill/>
        <a:ln w="9525" cmpd="sng">
          <a:noFill/>
        </a:ln>
      </xdr:spPr>
    </xdr:pic>
    <xdr:clientData/>
  </xdr:twoCellAnchor>
  <xdr:twoCellAnchor editAs="oneCell">
    <xdr:from>
      <xdr:col>21</xdr:col>
      <xdr:colOff>266700</xdr:colOff>
      <xdr:row>151</xdr:row>
      <xdr:rowOff>0</xdr:rowOff>
    </xdr:from>
    <xdr:to>
      <xdr:col>27</xdr:col>
      <xdr:colOff>9525</xdr:colOff>
      <xdr:row>154</xdr:row>
      <xdr:rowOff>190500</xdr:rowOff>
    </xdr:to>
    <xdr:pic>
      <xdr:nvPicPr>
        <xdr:cNvPr id="3" name="Image 1"/>
        <xdr:cNvPicPr preferRelativeResize="1">
          <a:picLocks noChangeAspect="1"/>
        </xdr:cNvPicPr>
      </xdr:nvPicPr>
      <xdr:blipFill>
        <a:blip r:embed="rId2"/>
        <a:stretch>
          <a:fillRect/>
        </a:stretch>
      </xdr:blipFill>
      <xdr:spPr>
        <a:xfrm>
          <a:off x="9191625" y="8839200"/>
          <a:ext cx="18002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tabColor rgb="FF00B050"/>
    <pageSetUpPr fitToPage="1"/>
  </sheetPr>
  <dimension ref="A1:AE165"/>
  <sheetViews>
    <sheetView showGridLines="0" zoomScalePageLayoutView="0" workbookViewId="0" topLeftCell="A1">
      <selection activeCell="N144" sqref="N144"/>
    </sheetView>
  </sheetViews>
  <sheetFormatPr defaultColWidth="11.421875" defaultRowHeight="15"/>
  <cols>
    <col min="1" max="2" width="6.00390625" style="60" bestFit="1" customWidth="1"/>
    <col min="3" max="10" width="8.7109375" style="3" customWidth="1"/>
    <col min="11" max="11" width="6.8515625" style="4" bestFit="1" customWidth="1"/>
    <col min="12" max="12" width="11.00390625" style="61" bestFit="1" customWidth="1"/>
    <col min="13" max="14" width="3.140625" style="62" customWidth="1"/>
    <col min="15" max="15" width="3.140625" style="61" hidden="1" customWidth="1"/>
    <col min="16" max="16" width="11.00390625" style="61" bestFit="1" customWidth="1"/>
    <col min="17" max="17" width="6.8515625" style="7" bestFit="1" customWidth="1"/>
    <col min="18" max="18" width="2.140625" style="8" customWidth="1"/>
    <col min="19" max="19" width="3.57421875" style="1" bestFit="1" customWidth="1"/>
    <col min="20" max="20" width="0.71875" style="1" customWidth="1"/>
    <col min="21" max="21" width="12.28125" style="1" bestFit="1" customWidth="1"/>
    <col min="22" max="22" width="4.57421875" style="1" bestFit="1" customWidth="1"/>
    <col min="23" max="23" width="4.28125" style="1" bestFit="1" customWidth="1"/>
    <col min="24" max="24" width="7.421875" style="1" customWidth="1"/>
    <col min="25" max="26" width="3.421875" style="1" customWidth="1"/>
    <col min="27" max="27" width="7.57421875" style="9" customWidth="1"/>
    <col min="28" max="28" width="4.421875" style="1" customWidth="1"/>
    <col min="29" max="29" width="4.421875" style="10" bestFit="1" customWidth="1"/>
    <col min="30" max="30" width="15.28125" style="1" customWidth="1"/>
    <col min="31" max="31" width="3.8515625" style="1" customWidth="1"/>
    <col min="32" max="16384" width="11.421875" style="1" customWidth="1"/>
  </cols>
  <sheetData>
    <row r="1" spans="1:29" ht="15" customHeight="1">
      <c r="A1" s="232" t="s">
        <v>67</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row>
    <row r="2" spans="1:29" ht="15"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row>
    <row r="3" spans="1:16" ht="16.5" hidden="1">
      <c r="A3" s="2"/>
      <c r="B3" s="2"/>
      <c r="L3" s="5"/>
      <c r="M3" s="6"/>
      <c r="N3" s="6"/>
      <c r="O3" s="5"/>
      <c r="P3" s="5"/>
    </row>
    <row r="4" spans="1:16" ht="17.25" thickBot="1">
      <c r="A4" s="2"/>
      <c r="B4" s="2"/>
      <c r="L4" s="11" t="s">
        <v>66</v>
      </c>
      <c r="M4" s="12"/>
      <c r="N4" s="12"/>
      <c r="O4" s="11"/>
      <c r="P4" s="13">
        <v>43589</v>
      </c>
    </row>
    <row r="5" spans="1:16" ht="17.25" thickBot="1">
      <c r="A5" s="2"/>
      <c r="B5" s="88"/>
      <c r="C5" s="237" t="s">
        <v>1</v>
      </c>
      <c r="D5" s="238"/>
      <c r="E5" s="238"/>
      <c r="F5" s="239"/>
      <c r="L5" s="5"/>
      <c r="M5" s="6"/>
      <c r="N5" s="6"/>
      <c r="O5" s="5"/>
      <c r="P5" s="5"/>
    </row>
    <row r="6" spans="1:30" ht="17.25" customHeight="1" thickBot="1">
      <c r="A6" s="14" t="s">
        <v>2</v>
      </c>
      <c r="B6" s="87" t="s">
        <v>3</v>
      </c>
      <c r="C6" s="234" t="s">
        <v>4</v>
      </c>
      <c r="D6" s="234"/>
      <c r="E6" s="235" t="s">
        <v>5</v>
      </c>
      <c r="F6" s="235"/>
      <c r="G6" s="236" t="s">
        <v>6</v>
      </c>
      <c r="H6" s="236"/>
      <c r="I6" s="152"/>
      <c r="J6" s="152"/>
      <c r="K6" s="15" t="s">
        <v>7</v>
      </c>
      <c r="L6" s="14" t="s">
        <v>8</v>
      </c>
      <c r="M6" s="233" t="s">
        <v>9</v>
      </c>
      <c r="N6" s="233"/>
      <c r="O6" s="233"/>
      <c r="P6" s="14" t="s">
        <v>10</v>
      </c>
      <c r="Q6" s="16" t="s">
        <v>7</v>
      </c>
      <c r="R6" s="17"/>
      <c r="S6" s="132" t="s">
        <v>109</v>
      </c>
      <c r="T6" s="17"/>
      <c r="U6" s="17"/>
      <c r="V6" s="17"/>
      <c r="W6" s="17"/>
      <c r="X6" s="17"/>
      <c r="Y6" s="17"/>
      <c r="Z6" s="17"/>
      <c r="AA6" s="18"/>
      <c r="AB6" s="17"/>
      <c r="AC6" s="19"/>
      <c r="AD6" s="17"/>
    </row>
    <row r="7" spans="1:30" ht="16.5" customHeight="1" thickBot="1">
      <c r="A7" s="20" t="s">
        <v>75</v>
      </c>
      <c r="B7" s="21">
        <v>1</v>
      </c>
      <c r="C7" s="153">
        <v>16</v>
      </c>
      <c r="D7" s="154">
        <v>25</v>
      </c>
      <c r="E7" s="153">
        <v>13</v>
      </c>
      <c r="F7" s="154">
        <v>25</v>
      </c>
      <c r="G7" s="24"/>
      <c r="H7" s="24"/>
      <c r="I7" s="24"/>
      <c r="J7" s="24"/>
      <c r="K7" s="24">
        <f>IF(M7=2,3,IF(M7=0,0,IF(C7+E7=D7+F7,1.5,IF(C7+E7&gt;D7+F7,2,1))))</f>
        <v>0</v>
      </c>
      <c r="L7" s="25" t="s">
        <v>63</v>
      </c>
      <c r="M7" s="26">
        <f aca="true" t="shared" si="0" ref="M7:M38">IF(C7&gt;D7,1,0)+IF(E7&gt;F7,1,0)+IF(G7&gt;H7,1,0)</f>
        <v>0</v>
      </c>
      <c r="N7" s="26">
        <f aca="true" t="shared" si="1" ref="N7:N38">IF(C7&lt;D7,1,0)+IF(E7&lt;F7,1,0)+IF(G7&lt;H7,1,0)</f>
        <v>2</v>
      </c>
      <c r="O7" s="27"/>
      <c r="P7" s="25" t="s">
        <v>83</v>
      </c>
      <c r="Q7" s="7">
        <f>IF(N7=2,3,IF(N7=0,0,IF(C7+E7=D7+F7,1.5,IF(C7+E7&lt;D7+F7,2,1))))</f>
        <v>3</v>
      </c>
      <c r="S7" s="28"/>
      <c r="T7" s="29"/>
      <c r="U7" s="30" t="s">
        <v>12</v>
      </c>
      <c r="V7" s="31" t="s">
        <v>13</v>
      </c>
      <c r="W7" s="31" t="s">
        <v>14</v>
      </c>
      <c r="X7" s="32" t="s">
        <v>43</v>
      </c>
      <c r="Y7" s="31" t="s">
        <v>15</v>
      </c>
      <c r="Z7" s="31" t="s">
        <v>16</v>
      </c>
      <c r="AA7" s="33" t="s">
        <v>43</v>
      </c>
      <c r="AB7" s="34" t="s">
        <v>17</v>
      </c>
      <c r="AC7" s="35" t="s">
        <v>18</v>
      </c>
      <c r="AD7" s="36"/>
    </row>
    <row r="8" spans="1:31" ht="16.5" customHeight="1">
      <c r="A8" s="20" t="s">
        <v>75</v>
      </c>
      <c r="B8" s="54">
        <v>3</v>
      </c>
      <c r="C8" s="155">
        <v>25</v>
      </c>
      <c r="D8" s="156">
        <v>11</v>
      </c>
      <c r="E8" s="157">
        <v>25</v>
      </c>
      <c r="F8" s="158">
        <v>21</v>
      </c>
      <c r="G8" s="24"/>
      <c r="H8" s="24"/>
      <c r="I8" s="24"/>
      <c r="J8" s="24"/>
      <c r="K8" s="24">
        <f aca="true" t="shared" si="2" ref="K8:K38">IF(M8=2,3,IF(M8=0,0,IF(C8+E8=D8+F8,1.5,IF(C8+E8&gt;D8+F8,2,1))))</f>
        <v>3</v>
      </c>
      <c r="L8" s="25" t="s">
        <v>32</v>
      </c>
      <c r="M8" s="26">
        <f t="shared" si="0"/>
        <v>2</v>
      </c>
      <c r="N8" s="26">
        <f t="shared" si="1"/>
        <v>0</v>
      </c>
      <c r="O8" s="27"/>
      <c r="P8" s="25" t="s">
        <v>30</v>
      </c>
      <c r="Q8" s="7">
        <f aca="true" t="shared" si="3" ref="Q8:Q38">IF(N8=2,3,IF(N8=0,0,IF(C8+E8=D8+F8,1.5,IF(C8+E8&lt;D8+F8,2,1))))</f>
        <v>0</v>
      </c>
      <c r="S8" s="165">
        <v>1</v>
      </c>
      <c r="T8" s="41"/>
      <c r="U8" s="42" t="s">
        <v>32</v>
      </c>
      <c r="V8" s="43">
        <f>SUMIF(L$7:L$16,U8,C$7:C$16)+SUMIF(P$7:P$16,U8,D$7:D$16)+SUMIF(L$7:L$16,U8,E$7:E$16)+SUMIF(P$7:P$16,U8,F$7:F$16)+SUMIF(L$7:L$16,U8,G$7:G$16)+SUMIF(P$7:P$16,U8,H$7:H$16)</f>
        <v>150</v>
      </c>
      <c r="W8" s="43">
        <f>SUMIF(L$7:L$16,U8,D$7:D$16)+SUMIF(P$7:P$16,U8,C$7:C$16)+SUMIF(L$7:L$16,U8,F$7:F$16)+SUMIF(P$7:P$16,U8,E$7:E$16)+SUMIF(L$7:L$16,U8,H$7:H$16)+SUMIF(P$7:P$16,U8,G$7:G$16)</f>
        <v>90</v>
      </c>
      <c r="X8" s="44">
        <f>_xlfn.IFERROR(V8/W8,0)</f>
        <v>1.6666666666666667</v>
      </c>
      <c r="Y8" s="43">
        <f>SUMIF(L$7:L$16,U8,M$7:M$16)+SUMIF(P$7:P$16,U8,N$7:N$16)</f>
        <v>6</v>
      </c>
      <c r="Z8" s="43">
        <f>SUMIF(L$7:L$16,U8,N$7:N$16)+SUMIF(P$7:P$16,U8,$M$7:M$16)</f>
        <v>0</v>
      </c>
      <c r="AA8" s="45">
        <f>_xlfn.IFERROR(Y8/Z8,0)</f>
        <v>0</v>
      </c>
      <c r="AB8" s="46">
        <f>SUMIF(L$7:L$16,U8,K$7:K$16)+SUMIF(P$7:P$16,U8,Q$7:Q$16)</f>
        <v>9</v>
      </c>
      <c r="AC8" s="47">
        <f>RANK(AB8,AB$8:AB$16,0)</f>
        <v>1</v>
      </c>
      <c r="AD8" s="245" t="s">
        <v>87</v>
      </c>
      <c r="AE8" s="246"/>
    </row>
    <row r="9" spans="1:31" ht="17.25" customHeight="1">
      <c r="A9" s="20" t="s">
        <v>76</v>
      </c>
      <c r="B9" s="21">
        <v>1</v>
      </c>
      <c r="C9" s="159">
        <v>25</v>
      </c>
      <c r="D9" s="160">
        <v>13</v>
      </c>
      <c r="E9" s="159">
        <v>25</v>
      </c>
      <c r="F9" s="160">
        <v>10</v>
      </c>
      <c r="G9" s="24"/>
      <c r="H9" s="24"/>
      <c r="I9" s="24"/>
      <c r="J9" s="24"/>
      <c r="K9" s="24">
        <f t="shared" si="2"/>
        <v>3</v>
      </c>
      <c r="L9" s="25" t="s">
        <v>32</v>
      </c>
      <c r="M9" s="26">
        <f t="shared" si="0"/>
        <v>2</v>
      </c>
      <c r="N9" s="26">
        <f t="shared" si="1"/>
        <v>0</v>
      </c>
      <c r="O9" s="27"/>
      <c r="P9" s="25" t="s">
        <v>63</v>
      </c>
      <c r="Q9" s="7">
        <f t="shared" si="3"/>
        <v>0</v>
      </c>
      <c r="S9" s="49">
        <v>2</v>
      </c>
      <c r="T9" s="41"/>
      <c r="U9" s="50" t="s">
        <v>83</v>
      </c>
      <c r="V9" s="43">
        <f>SUMIF(L$7:L$16,U9,C$7:C$16)+SUMIF(P$7:P$16,U9,D$7:D$16)+SUMIF(L$7:L$16,U9,E$7:E$16)+SUMIF(P$7:P$16,U9,F$7:F$16)+SUMIF(L$7:L$16,U9,G$7:G$16)+SUMIF(P$7:P$16,U9,H$7:H$16)</f>
        <v>135</v>
      </c>
      <c r="W9" s="43">
        <f>SUMIF(L$7:L$16,U9,D$7:D$16)+SUMIF(P$7:P$16,U9,C$7:C$16)+SUMIF(L$7:L$16,U9,F$7:F$16)+SUMIF(P$7:P$16,U9,E$7:E$16)+SUMIF(L$7:L$16,U9,H$7:H$16)+SUMIF(P$7:P$16,U9,G$7:G$16)</f>
        <v>105</v>
      </c>
      <c r="X9" s="44">
        <f>_xlfn.IFERROR(V9/W9,0)</f>
        <v>1.2857142857142858</v>
      </c>
      <c r="Y9" s="43">
        <f>SUMIF(L$7:L$16,U9,M$7:M$16)+SUMIF(P$7:P$16,U9,N$7:N$16)</f>
        <v>4</v>
      </c>
      <c r="Z9" s="43">
        <f>SUMIF(L$7:L$16,U9,N$7:N$16)+SUMIF(P$7:P$16,U9,$M$7:M$16)</f>
        <v>2</v>
      </c>
      <c r="AA9" s="45">
        <f>_xlfn.IFERROR(Y9/Z9,0)</f>
        <v>2</v>
      </c>
      <c r="AB9" s="46">
        <f>SUMIF(L$7:L$16,U9,K$7:K$16)+SUMIF(P$7:P$16,U9,Q$7:Q$16)</f>
        <v>6</v>
      </c>
      <c r="AC9" s="47">
        <f>RANK(AB9,AB$8:AB$16,0)</f>
        <v>2</v>
      </c>
      <c r="AE9" s="48"/>
    </row>
    <row r="10" spans="1:31" ht="16.5" customHeight="1">
      <c r="A10" s="141" t="s">
        <v>76</v>
      </c>
      <c r="B10" s="148">
        <v>3</v>
      </c>
      <c r="C10" s="161">
        <v>25</v>
      </c>
      <c r="D10" s="162">
        <v>12</v>
      </c>
      <c r="E10" s="161">
        <v>25</v>
      </c>
      <c r="F10" s="162">
        <v>14</v>
      </c>
      <c r="G10" s="142"/>
      <c r="H10" s="142"/>
      <c r="I10" s="142"/>
      <c r="J10" s="142"/>
      <c r="K10" s="142">
        <f t="shared" si="2"/>
        <v>3</v>
      </c>
      <c r="L10" s="146" t="s">
        <v>83</v>
      </c>
      <c r="M10" s="143">
        <f t="shared" si="0"/>
        <v>2</v>
      </c>
      <c r="N10" s="143">
        <f t="shared" si="1"/>
        <v>0</v>
      </c>
      <c r="O10" s="144"/>
      <c r="P10" s="146" t="s">
        <v>30</v>
      </c>
      <c r="Q10" s="145">
        <f t="shared" si="3"/>
        <v>0</v>
      </c>
      <c r="S10" s="49">
        <v>3</v>
      </c>
      <c r="T10" s="41"/>
      <c r="U10" s="50" t="s">
        <v>30</v>
      </c>
      <c r="V10" s="43">
        <f>SUMIF(L$7:L$16,U10,C$7:C$16)+SUMIF(P$7:P$16,U10,D$7:D$16)+SUMIF(L$7:L$16,U10,E$7:E$16)+SUMIF(P$7:P$16,U10,F$7:F$16)+SUMIF(L$7:L$16,U10,G$7:G$16)+SUMIF(P$7:P$16,U10,H$7:H$16)</f>
        <v>110</v>
      </c>
      <c r="W10" s="43">
        <f>SUMIF(L$7:L$16,U10,D$7:D$16)+SUMIF(P$7:P$16,U10,C$7:C$16)+SUMIF(L$7:L$16,U10,F$7:F$16)+SUMIF(P$7:P$16,U10,E$7:E$16)+SUMIF(L$7:L$16,U10,H$7:H$16)+SUMIF(P$7:P$16,U10,G$7:G$16)</f>
        <v>148</v>
      </c>
      <c r="X10" s="44">
        <f>_xlfn.IFERROR(V10/W10,0)</f>
        <v>0.7432432432432432</v>
      </c>
      <c r="Y10" s="43">
        <f>SUMIF(L$7:L$16,U10,M$7:M$16)+SUMIF(P$7:P$16,U10,N$7:N$16)</f>
        <v>2</v>
      </c>
      <c r="Z10" s="43">
        <f>SUMIF(L$7:L$16,U10,N$7:N$16)+SUMIF(P$7:P$16,U10,$M$7:M$16)</f>
        <v>4</v>
      </c>
      <c r="AA10" s="45">
        <f>_xlfn.IFERROR(Y10/Z10,0)</f>
        <v>0.5</v>
      </c>
      <c r="AB10" s="46">
        <f>SUMIF(L$7:L$16,U10,K$7:K$16)+SUMIF(P$7:P$16,U10,Q$7:Q$16)</f>
        <v>3</v>
      </c>
      <c r="AC10" s="47">
        <f>RANK(AB10,AB$8:AB$16,0)</f>
        <v>3</v>
      </c>
      <c r="AE10" s="48"/>
    </row>
    <row r="11" spans="1:31" ht="16.5" customHeight="1">
      <c r="A11" s="20" t="s">
        <v>77</v>
      </c>
      <c r="B11" s="21">
        <v>1</v>
      </c>
      <c r="C11" s="155">
        <v>17</v>
      </c>
      <c r="D11" s="156">
        <v>25</v>
      </c>
      <c r="E11" s="155">
        <v>18</v>
      </c>
      <c r="F11" s="156">
        <v>25</v>
      </c>
      <c r="G11" s="147"/>
      <c r="H11" s="24"/>
      <c r="I11" s="24"/>
      <c r="J11" s="24"/>
      <c r="K11" s="24">
        <f t="shared" si="2"/>
        <v>0</v>
      </c>
      <c r="L11" s="97" t="s">
        <v>83</v>
      </c>
      <c r="M11" s="26">
        <f t="shared" si="0"/>
        <v>0</v>
      </c>
      <c r="N11" s="26">
        <f t="shared" si="1"/>
        <v>2</v>
      </c>
      <c r="O11" s="27"/>
      <c r="P11" s="97" t="s">
        <v>32</v>
      </c>
      <c r="Q11" s="7">
        <f t="shared" si="3"/>
        <v>3</v>
      </c>
      <c r="S11" s="49">
        <v>4</v>
      </c>
      <c r="T11" s="41"/>
      <c r="U11" s="50" t="s">
        <v>63</v>
      </c>
      <c r="V11" s="43">
        <f>SUMIF(L$7:L$16,U11,C$7:C$16)+SUMIF(P$7:P$16,U11,D$7:D$16)+SUMIF(L$7:L$16,U11,E$7:E$16)+SUMIF(P$7:P$16,U11,F$7:F$16)+SUMIF(L$7:L$16,U11,G$7:G$16)+SUMIF(P$7:P$16,U11,H$7:H$16)</f>
        <v>100</v>
      </c>
      <c r="W11" s="43">
        <f>SUMIF(L$7:L$16,U11,D$7:D$16)+SUMIF(P$7:P$16,U11,C$7:C$16)+SUMIF(L$7:L$16,U11,F$7:F$16)+SUMIF(P$7:P$16,U11,E$7:E$16)+SUMIF(L$7:L$16,U11,H$7:H$16)+SUMIF(P$7:P$16,U11,G$7:G$16)</f>
        <v>152</v>
      </c>
      <c r="X11" s="44">
        <f>_xlfn.IFERROR(V11/W11,0)</f>
        <v>0.6578947368421053</v>
      </c>
      <c r="Y11" s="43">
        <f>SUMIF(L$7:L$16,U11,M$7:M$16)+SUMIF(P$7:P$16,U11,N$7:N$16)</f>
        <v>0</v>
      </c>
      <c r="Z11" s="43">
        <f>SUMIF(L$7:L$16,U11,N$7:N$16)+SUMIF(P$7:P$16,U11,$M$7:M$16)</f>
        <v>6</v>
      </c>
      <c r="AA11" s="45">
        <f>_xlfn.IFERROR(Y11/Z11,0)</f>
        <v>0</v>
      </c>
      <c r="AB11" s="46">
        <f>SUMIF(L$7:L$16,U11,K$7:K$16)+SUMIF(P$7:P$16,U11,Q$7:Q$16)</f>
        <v>0</v>
      </c>
      <c r="AC11" s="47">
        <f>RANK(AB11,AB$8:AB$16,0)</f>
        <v>4</v>
      </c>
      <c r="AE11" s="48"/>
    </row>
    <row r="12" spans="1:31" ht="16.5" customHeight="1">
      <c r="A12" s="20" t="s">
        <v>77</v>
      </c>
      <c r="B12" s="54">
        <v>3</v>
      </c>
      <c r="C12" s="157">
        <v>26</v>
      </c>
      <c r="D12" s="158">
        <v>24</v>
      </c>
      <c r="E12" s="157">
        <v>26</v>
      </c>
      <c r="F12" s="158">
        <v>24</v>
      </c>
      <c r="G12" s="147"/>
      <c r="H12" s="24"/>
      <c r="I12" s="24"/>
      <c r="J12" s="24"/>
      <c r="K12" s="24">
        <f t="shared" si="2"/>
        <v>3</v>
      </c>
      <c r="L12" s="25" t="s">
        <v>30</v>
      </c>
      <c r="M12" s="26">
        <f t="shared" si="0"/>
        <v>2</v>
      </c>
      <c r="N12" s="26">
        <f t="shared" si="1"/>
        <v>0</v>
      </c>
      <c r="O12" s="27"/>
      <c r="P12" s="25" t="s">
        <v>63</v>
      </c>
      <c r="Q12" s="7">
        <f t="shared" si="3"/>
        <v>0</v>
      </c>
      <c r="S12" s="207"/>
      <c r="T12" s="27"/>
      <c r="U12" s="208"/>
      <c r="V12" s="36"/>
      <c r="W12" s="36"/>
      <c r="X12" s="209"/>
      <c r="Y12" s="36"/>
      <c r="Z12" s="36"/>
      <c r="AA12" s="209"/>
      <c r="AB12" s="127"/>
      <c r="AC12" s="36"/>
      <c r="AE12" s="48"/>
    </row>
    <row r="13" spans="1:31" ht="16.5" customHeight="1" hidden="1">
      <c r="A13" s="20"/>
      <c r="B13" s="63"/>
      <c r="C13" s="157"/>
      <c r="D13" s="158"/>
      <c r="E13" s="157"/>
      <c r="F13" s="158"/>
      <c r="G13" s="147"/>
      <c r="H13" s="24"/>
      <c r="I13" s="24"/>
      <c r="J13" s="24"/>
      <c r="K13" s="24">
        <f t="shared" si="2"/>
        <v>0</v>
      </c>
      <c r="L13" s="25"/>
      <c r="M13" s="26">
        <f t="shared" si="0"/>
        <v>0</v>
      </c>
      <c r="N13" s="26">
        <f t="shared" si="1"/>
        <v>0</v>
      </c>
      <c r="O13" s="27"/>
      <c r="P13" s="25"/>
      <c r="Q13" s="7">
        <f t="shared" si="3"/>
        <v>0</v>
      </c>
      <c r="S13" s="125">
        <v>6</v>
      </c>
      <c r="T13" s="100"/>
      <c r="U13" s="126" t="s">
        <v>21</v>
      </c>
      <c r="V13" s="127">
        <f>SUMIF(L$7:L$16,U13,C$7:C$16)+SUMIF(P$7:P$16,U13,D$7:D$16)+SUMIF(L$7:L$16,U13,E$7:E$16)+SUMIF(P$7:P$16,U13,F$7:F$16)+SUMIF(L$7:L$16,U13,G$7:G$16)+SUMIF(P$7:P$16,U13,H$7:H$16)</f>
        <v>0</v>
      </c>
      <c r="W13" s="127">
        <f>SUMIF(L$7:L$16,U13,D$7:D$16)+SUMIF(P$7:P$16,U13,C$7:C$16)+SUMIF(L$7:L$16,U13,F$7:F$16)+SUMIF(P$7:P$16,U13,E$7:E$16)+SUMIF(L$7:L$16,U13,H$7:H$16)+SUMIF(P$7:P$16,U13,G$7:G$16)</f>
        <v>0</v>
      </c>
      <c r="X13" s="128">
        <f aca="true" t="shared" si="4" ref="X13:X21">_xlfn.IFERROR(V13/W13,0)</f>
        <v>0</v>
      </c>
      <c r="Y13" s="127">
        <f>SUMIF(L$7:L$16,U13,M$7:M$16)+SUMIF(P$7:P$16,U13,N$7:N$16)</f>
        <v>0</v>
      </c>
      <c r="Z13" s="127">
        <f>SUMIF(L$7:L$16,U13,N$7:N$16)+SUMIF(P$7:P$16,U13,$M$7:M$16)</f>
        <v>0</v>
      </c>
      <c r="AA13" s="128">
        <f aca="true" t="shared" si="5" ref="AA13:AA21">_xlfn.IFERROR(Y13/Z13,0)</f>
        <v>0</v>
      </c>
      <c r="AB13" s="127">
        <f>SUMIF(L$7:L$16,U13,K$7:K$16)+SUMIF(P$7:P$16,U13,Q$7:Q$16)</f>
        <v>0</v>
      </c>
      <c r="AC13" s="127">
        <f aca="true" t="shared" si="6" ref="AC13:AC68">RANK(AB13,AB$8:AB$16,0)</f>
        <v>4</v>
      </c>
      <c r="AE13" s="48"/>
    </row>
    <row r="14" spans="1:29" ht="16.5" customHeight="1" hidden="1">
      <c r="A14" s="20"/>
      <c r="B14" s="63"/>
      <c r="C14" s="157"/>
      <c r="D14" s="158"/>
      <c r="E14" s="157"/>
      <c r="F14" s="158"/>
      <c r="G14" s="147"/>
      <c r="H14" s="24"/>
      <c r="I14" s="24"/>
      <c r="J14" s="24"/>
      <c r="K14" s="24">
        <f t="shared" si="2"/>
        <v>0</v>
      </c>
      <c r="L14" s="25"/>
      <c r="M14" s="26">
        <f t="shared" si="0"/>
        <v>0</v>
      </c>
      <c r="N14" s="26">
        <f t="shared" si="1"/>
        <v>0</v>
      </c>
      <c r="O14" s="27"/>
      <c r="P14" s="25"/>
      <c r="Q14" s="7">
        <f t="shared" si="3"/>
        <v>0</v>
      </c>
      <c r="S14" s="125">
        <v>7</v>
      </c>
      <c r="T14" s="100"/>
      <c r="U14" s="126" t="s">
        <v>22</v>
      </c>
      <c r="V14" s="127">
        <f>SUMIF(L$7:L$16,U14,C$7:C$16)+SUMIF(P$7:P$16,U14,D$7:D$16)+SUMIF(L$7:L$16,U14,E$7:E$16)+SUMIF(P$7:P$16,U14,F$7:F$16)+SUMIF(L$7:L$16,U14,G$7:G$16)+SUMIF(P$7:P$16,U14,H$7:H$16)</f>
        <v>0</v>
      </c>
      <c r="W14" s="127">
        <f>SUMIF(L$7:L$16,U14,D$7:D$16)+SUMIF(P$7:P$16,U14,C$7:C$16)+SUMIF(L$7:L$16,U14,F$7:F$16)+SUMIF(P$7:P$16,U14,E$7:E$16)+SUMIF(L$7:L$16,U14,H$7:H$16)+SUMIF(P$7:P$16,U14,G$7:G$16)</f>
        <v>0</v>
      </c>
      <c r="X14" s="128">
        <f t="shared" si="4"/>
        <v>0</v>
      </c>
      <c r="Y14" s="127">
        <f>SUMIF(L$7:L$16,U14,M$7:M$16)+SUMIF(P$7:P$16,U14,N$7:N$16)</f>
        <v>0</v>
      </c>
      <c r="Z14" s="127">
        <f>SUMIF(L$7:L$16,U14,N$7:N$16)+SUMIF(P$7:P$16,U14,$M$7:M$16)</f>
        <v>0</v>
      </c>
      <c r="AA14" s="128">
        <f t="shared" si="5"/>
        <v>0</v>
      </c>
      <c r="AB14" s="127">
        <f>SUMIF(L$7:L$16,U14,K$7:K$16)+SUMIF(P$7:P$16,U14,Q$7:Q$16)</f>
        <v>0</v>
      </c>
      <c r="AC14" s="127">
        <f t="shared" si="6"/>
        <v>4</v>
      </c>
    </row>
    <row r="15" spans="1:29" ht="16.5" customHeight="1" hidden="1">
      <c r="A15" s="20"/>
      <c r="B15" s="63"/>
      <c r="C15" s="157"/>
      <c r="D15" s="158"/>
      <c r="E15" s="157"/>
      <c r="F15" s="158"/>
      <c r="G15" s="147"/>
      <c r="H15" s="24"/>
      <c r="I15" s="24"/>
      <c r="J15" s="24"/>
      <c r="K15" s="24">
        <f t="shared" si="2"/>
        <v>0</v>
      </c>
      <c r="L15" s="25"/>
      <c r="M15" s="26">
        <f t="shared" si="0"/>
        <v>0</v>
      </c>
      <c r="N15" s="26">
        <f t="shared" si="1"/>
        <v>0</v>
      </c>
      <c r="O15" s="27"/>
      <c r="P15" s="25"/>
      <c r="Q15" s="7">
        <f t="shared" si="3"/>
        <v>0</v>
      </c>
      <c r="S15" s="125">
        <v>8</v>
      </c>
      <c r="T15" s="100"/>
      <c r="U15" s="126" t="s">
        <v>23</v>
      </c>
      <c r="V15" s="127">
        <f>SUMIF(L$7:L$16,U15,C$7:C$16)+SUMIF(P$7:P$16,U15,D$7:D$16)+SUMIF(L$7:L$16,U15,E$7:E$16)+SUMIF(P$7:P$16,U15,F$7:F$16)+SUMIF(L$7:L$16,U15,G$7:G$16)+SUMIF(P$7:P$16,U15,H$7:H$16)</f>
        <v>0</v>
      </c>
      <c r="W15" s="127">
        <f>SUMIF(L$7:L$16,U15,D$7:D$16)+SUMIF(P$7:P$16,U15,C$7:C$16)+SUMIF(L$7:L$16,U15,F$7:F$16)+SUMIF(P$7:P$16,U15,E$7:E$16)+SUMIF(L$7:L$16,U15,H$7:H$16)+SUMIF(P$7:P$16,U15,G$7:G$16)</f>
        <v>0</v>
      </c>
      <c r="X15" s="128">
        <f t="shared" si="4"/>
        <v>0</v>
      </c>
      <c r="Y15" s="127">
        <f>SUMIF(L$7:L$16,U15,M$7:M$16)+SUMIF(P$7:P$16,U15,N$7:N$16)</f>
        <v>0</v>
      </c>
      <c r="Z15" s="127">
        <f>SUMIF(L$7:L$16,U15,N$7:N$16)+SUMIF(P$7:P$16,U15,$M$7:M$16)</f>
        <v>0</v>
      </c>
      <c r="AA15" s="128">
        <f t="shared" si="5"/>
        <v>0</v>
      </c>
      <c r="AB15" s="127">
        <f>SUMIF(L$7:L$16,U15,K$7:K$16)+SUMIF(P$7:P$16,U15,Q$7:Q$16)</f>
        <v>0</v>
      </c>
      <c r="AC15" s="127">
        <f t="shared" si="6"/>
        <v>4</v>
      </c>
    </row>
    <row r="16" spans="1:29" ht="16.5" customHeight="1" hidden="1">
      <c r="A16" s="20"/>
      <c r="B16" s="63"/>
      <c r="C16" s="157"/>
      <c r="D16" s="158"/>
      <c r="E16" s="157"/>
      <c r="F16" s="158"/>
      <c r="G16" s="147"/>
      <c r="H16" s="24"/>
      <c r="I16" s="24"/>
      <c r="J16" s="24"/>
      <c r="K16" s="24">
        <f t="shared" si="2"/>
        <v>0</v>
      </c>
      <c r="L16" s="25"/>
      <c r="M16" s="26">
        <f t="shared" si="0"/>
        <v>0</v>
      </c>
      <c r="N16" s="26">
        <f t="shared" si="1"/>
        <v>0</v>
      </c>
      <c r="O16" s="27"/>
      <c r="P16" s="25"/>
      <c r="Q16" s="7">
        <f t="shared" si="3"/>
        <v>0</v>
      </c>
      <c r="S16" s="125">
        <v>9</v>
      </c>
      <c r="T16" s="100"/>
      <c r="U16" s="126" t="s">
        <v>24</v>
      </c>
      <c r="V16" s="127">
        <f>SUMIF(L$7:L$16,U16,C$7:C$16)+SUMIF(P$7:P$16,U16,D$7:D$16)+SUMIF(L$7:L$16,U16,E$7:E$16)+SUMIF(P$7:P$16,U16,F$7:F$16)+SUMIF(L$7:L$16,U16,G$7:G$16)+SUMIF(P$7:P$16,U16,H$7:H$16)</f>
        <v>0</v>
      </c>
      <c r="W16" s="127">
        <f>SUMIF(L$7:L$16,U16,D$7:D$16)+SUMIF(P$7:P$16,U16,C$7:C$16)+SUMIF(L$7:L$16,U16,F$7:F$16)+SUMIF(P$7:P$16,U16,E$7:E$16)+SUMIF(L$7:L$16,U16,H$7:H$16)+SUMIF(P$7:P$16,U16,G$7:G$16)</f>
        <v>0</v>
      </c>
      <c r="X16" s="128">
        <f t="shared" si="4"/>
        <v>0</v>
      </c>
      <c r="Y16" s="127">
        <f>SUMIF(L$7:L$16,U16,M$7:M$16)+SUMIF(P$7:P$16,U16,N$7:N$16)</f>
        <v>0</v>
      </c>
      <c r="Z16" s="127">
        <f>SUMIF(L$7:L$16,U16,N$7:N$16)+SUMIF(P$7:P$16,U16,$M$7:M$16)</f>
        <v>0</v>
      </c>
      <c r="AA16" s="128">
        <f t="shared" si="5"/>
        <v>0</v>
      </c>
      <c r="AB16" s="127">
        <f>SUMIF(L$7:L$16,U16,K$7:K$16)+SUMIF(P$7:P$16,U16,Q$7:Q$16)</f>
        <v>0</v>
      </c>
      <c r="AC16" s="127">
        <f t="shared" si="6"/>
        <v>4</v>
      </c>
    </row>
    <row r="17" spans="1:29" ht="16.5" customHeight="1" hidden="1">
      <c r="A17" s="20"/>
      <c r="B17" s="20"/>
      <c r="C17" s="38"/>
      <c r="D17" s="39"/>
      <c r="E17" s="38"/>
      <c r="F17" s="39"/>
      <c r="G17" s="95"/>
      <c r="H17" s="96"/>
      <c r="I17" s="24"/>
      <c r="J17" s="24"/>
      <c r="K17" s="24">
        <f t="shared" si="2"/>
        <v>0</v>
      </c>
      <c r="L17" s="25"/>
      <c r="M17" s="26">
        <f t="shared" si="0"/>
        <v>0</v>
      </c>
      <c r="N17" s="26">
        <f t="shared" si="1"/>
        <v>0</v>
      </c>
      <c r="O17" s="27"/>
      <c r="P17" s="25"/>
      <c r="Q17" s="7">
        <f t="shared" si="3"/>
        <v>0</v>
      </c>
      <c r="S17" s="40">
        <v>10</v>
      </c>
      <c r="T17" s="41"/>
      <c r="U17" s="94" t="s">
        <v>25</v>
      </c>
      <c r="V17" s="43">
        <f>SUMIF(L$7:L$68,U17,C$7:C$68)+SUMIF(P$7:P$68,U17,D$7:D$68)+SUMIF(L$7:L$68,U17,E$7:E$68)+SUMIF(P$7:P$68,U17,F$7:F$68)+SUMIF(L$7:L$68,U17,G$7:G$68)+SUMIF(P$7:P$68,U17,H$7:H$68)</f>
        <v>0</v>
      </c>
      <c r="W17" s="43">
        <f>SUMIF(L$7:L$68,U17,D$7:D$68)+SUMIF(P$7:P$68,U17,C$7:C$68)+SUMIF(L$7:L$68,U17,F$7:F$68)+SUMIF(P$7:P$68,U17,E$7:E$68)+SUMIF(L$7:L$68,U17,H$7:H$68)+SUMIF(P$7:P$68,U17,G$7:G$68)</f>
        <v>0</v>
      </c>
      <c r="X17" s="44">
        <f t="shared" si="4"/>
        <v>0</v>
      </c>
      <c r="Y17" s="43">
        <f>SUMIF(L$7:L$68,U17,M$7:M$68)+SUMIF(P$7:P$68,U17,N$7:N$68)</f>
        <v>0</v>
      </c>
      <c r="Z17" s="43">
        <f>SUMIF(L$7:L$68,U17,N$7:N$68)+SUMIF(P$7:P$68,U17,$M$7:M$68)</f>
        <v>0</v>
      </c>
      <c r="AA17" s="45">
        <f t="shared" si="5"/>
        <v>0</v>
      </c>
      <c r="AB17" s="46">
        <f>SUMIF(L$7:L$68,U17,K$7:K$68)+SUMIF(P$7:P$68,U17,Q$7:Q$68)</f>
        <v>0</v>
      </c>
      <c r="AC17" s="47">
        <f t="shared" si="6"/>
        <v>4</v>
      </c>
    </row>
    <row r="18" spans="1:29" ht="16.5" customHeight="1" hidden="1">
      <c r="A18" s="20"/>
      <c r="B18" s="20"/>
      <c r="C18" s="38"/>
      <c r="D18" s="39"/>
      <c r="E18" s="38"/>
      <c r="F18" s="39"/>
      <c r="G18" s="38"/>
      <c r="H18" s="39"/>
      <c r="I18" s="24"/>
      <c r="J18" s="24"/>
      <c r="K18" s="24">
        <f t="shared" si="2"/>
        <v>0</v>
      </c>
      <c r="L18" s="25"/>
      <c r="M18" s="26">
        <f t="shared" si="0"/>
        <v>0</v>
      </c>
      <c r="N18" s="26">
        <f t="shared" si="1"/>
        <v>0</v>
      </c>
      <c r="O18" s="27"/>
      <c r="P18" s="25"/>
      <c r="Q18" s="7">
        <f t="shared" si="3"/>
        <v>0</v>
      </c>
      <c r="S18" s="49">
        <v>11</v>
      </c>
      <c r="T18" s="41"/>
      <c r="U18" s="50" t="s">
        <v>26</v>
      </c>
      <c r="V18" s="51">
        <f>SUMIF(L$7:L$68,U18,C$7:C$68)+SUMIF(P$7:P$68,U18,D$7:D$68)+SUMIF(L$7:L$68,U18,E$7:E$68)+SUMIF(P$7:P$68,U18,F$7:F$68)+SUMIF(L$7:L$68,U18,G$7:G$68)+SUMIF(P$7:P$68,U18,H$7:H$68)</f>
        <v>0</v>
      </c>
      <c r="W18" s="51">
        <f>SUMIF(L$7:L$68,U18,D$7:D$68)+SUMIF(P$7:P$68,U18,C$7:C$68)+SUMIF(L$7:L$68,U18,F$7:F$68)+SUMIF(P$7:P$68,U18,E$7:E$68)+SUMIF(L$7:L$68,U18,H$7:H$68)+SUMIF(P$7:P$68,U18,G$7:G$68)</f>
        <v>0</v>
      </c>
      <c r="X18" s="44">
        <f t="shared" si="4"/>
        <v>0</v>
      </c>
      <c r="Y18" s="51">
        <f>SUMIF(L$7:L$68,U18,M$7:M$68)+SUMIF(P$7:P$68,U18,N$7:N$68)</f>
        <v>0</v>
      </c>
      <c r="Z18" s="51">
        <f>SUMIF(L$7:L$68,U18,N$7:N$68)+SUMIF(P$7:P$68,U18,$M$7:M$68)</f>
        <v>0</v>
      </c>
      <c r="AA18" s="45">
        <f t="shared" si="5"/>
        <v>0</v>
      </c>
      <c r="AB18" s="52">
        <f>SUMIF(L$7:L$68,U18,K$7:K$68)+SUMIF(P$7:P$68,U18,Q$7:Q$68)</f>
        <v>0</v>
      </c>
      <c r="AC18" s="47">
        <f t="shared" si="6"/>
        <v>4</v>
      </c>
    </row>
    <row r="19" spans="1:29" ht="16.5" customHeight="1" hidden="1">
      <c r="A19" s="20"/>
      <c r="B19" s="20"/>
      <c r="C19" s="38"/>
      <c r="D19" s="39"/>
      <c r="E19" s="38"/>
      <c r="F19" s="39"/>
      <c r="G19" s="38"/>
      <c r="H19" s="39"/>
      <c r="I19" s="24"/>
      <c r="J19" s="24"/>
      <c r="K19" s="24">
        <f t="shared" si="2"/>
        <v>0</v>
      </c>
      <c r="L19" s="25"/>
      <c r="M19" s="26">
        <f t="shared" si="0"/>
        <v>0</v>
      </c>
      <c r="N19" s="26">
        <f t="shared" si="1"/>
        <v>0</v>
      </c>
      <c r="O19" s="27"/>
      <c r="P19" s="25"/>
      <c r="Q19" s="7">
        <f t="shared" si="3"/>
        <v>0</v>
      </c>
      <c r="S19" s="49">
        <v>12</v>
      </c>
      <c r="T19" s="41"/>
      <c r="U19" s="50" t="s">
        <v>27</v>
      </c>
      <c r="V19" s="51">
        <f>SUMIF(L$7:L$68,U19,C$7:C$68)+SUMIF(P$7:P$68,U19,D$7:D$68)+SUMIF(L$7:L$68,U19,E$7:E$68)+SUMIF(P$7:P$68,U19,F$7:F$68)+SUMIF(L$7:L$68,U19,G$7:G$68)+SUMIF(P$7:P$68,U19,H$7:H$68)</f>
        <v>0</v>
      </c>
      <c r="W19" s="51">
        <f>SUMIF(L$7:L$68,U19,D$7:D$68)+SUMIF(P$7:P$68,U19,C$7:C$68)+SUMIF(L$7:L$68,U19,F$7:F$68)+SUMIF(P$7:P$68,U19,E$7:E$68)+SUMIF(L$7:L$68,U19,H$7:H$68)+SUMIF(P$7:P$68,U19,G$7:G$68)</f>
        <v>0</v>
      </c>
      <c r="X19" s="44">
        <f t="shared" si="4"/>
        <v>0</v>
      </c>
      <c r="Y19" s="51">
        <f>SUMIF(L$7:L$68,U19,M$7:M$68)+SUMIF(P$7:P$68,U19,N$7:N$68)</f>
        <v>0</v>
      </c>
      <c r="Z19" s="51">
        <f>SUMIF(L$7:L$68,U19,N$7:N$68)+SUMIF(P$7:P$68,U19,$M$7:M$68)</f>
        <v>0</v>
      </c>
      <c r="AA19" s="45">
        <f t="shared" si="5"/>
        <v>0</v>
      </c>
      <c r="AB19" s="52">
        <f>SUMIF(L$7:L$68,U19,K$7:K$68)+SUMIF(P$7:P$68,U19,Q$7:Q$68)</f>
        <v>0</v>
      </c>
      <c r="AC19" s="47">
        <f t="shared" si="6"/>
        <v>4</v>
      </c>
    </row>
    <row r="20" spans="1:29" ht="16.5" customHeight="1" hidden="1">
      <c r="A20" s="20"/>
      <c r="B20" s="20"/>
      <c r="C20" s="38"/>
      <c r="D20" s="39"/>
      <c r="E20" s="38"/>
      <c r="F20" s="39"/>
      <c r="G20" s="38"/>
      <c r="H20" s="39"/>
      <c r="I20" s="24"/>
      <c r="J20" s="24"/>
      <c r="K20" s="24">
        <f t="shared" si="2"/>
        <v>0</v>
      </c>
      <c r="L20" s="25"/>
      <c r="M20" s="26">
        <f t="shared" si="0"/>
        <v>0</v>
      </c>
      <c r="N20" s="26">
        <f t="shared" si="1"/>
        <v>0</v>
      </c>
      <c r="O20" s="27"/>
      <c r="P20" s="25"/>
      <c r="Q20" s="7">
        <f t="shared" si="3"/>
        <v>0</v>
      </c>
      <c r="S20" s="49">
        <v>13</v>
      </c>
      <c r="T20" s="41"/>
      <c r="U20" s="50" t="s">
        <v>28</v>
      </c>
      <c r="V20" s="51">
        <f>SUMIF(L$7:L$68,U20,C$7:C$68)+SUMIF(P$7:P$68,U20,D$7:D$68)+SUMIF(L$7:L$68,U20,E$7:E$68)+SUMIF(P$7:P$68,U20,F$7:F$68)+SUMIF(L$7:L$68,U20,G$7:G$68)+SUMIF(P$7:P$68,U20,H$7:H$68)</f>
        <v>0</v>
      </c>
      <c r="W20" s="51">
        <f>SUMIF(L$7:L$68,U20,D$7:D$68)+SUMIF(P$7:P$68,U20,C$7:C$68)+SUMIF(L$7:L$68,U20,F$7:F$68)+SUMIF(P$7:P$68,U20,E$7:E$68)+SUMIF(L$7:L$68,U20,H$7:H$68)+SUMIF(P$7:P$68,U20,G$7:G$68)</f>
        <v>0</v>
      </c>
      <c r="X20" s="44">
        <f t="shared" si="4"/>
        <v>0</v>
      </c>
      <c r="Y20" s="51">
        <f>SUMIF(L$7:L$68,U20,M$7:M$68)+SUMIF(P$7:P$68,U20,N$7:N$68)</f>
        <v>0</v>
      </c>
      <c r="Z20" s="51">
        <f>SUMIF(L$7:L$68,U20,N$7:N$68)+SUMIF(P$7:P$68,U20,$M$7:M$68)</f>
        <v>0</v>
      </c>
      <c r="AA20" s="45">
        <f t="shared" si="5"/>
        <v>0</v>
      </c>
      <c r="AB20" s="52">
        <f>SUMIF(L$7:L$68,U20,K$7:K$68)+SUMIF(P$7:P$68,U20,Q$7:Q$68)</f>
        <v>0</v>
      </c>
      <c r="AC20" s="47">
        <f t="shared" si="6"/>
        <v>4</v>
      </c>
    </row>
    <row r="21" spans="1:29" ht="16.5" customHeight="1" hidden="1">
      <c r="A21" s="20"/>
      <c r="B21" s="20"/>
      <c r="C21" s="38"/>
      <c r="D21" s="39"/>
      <c r="E21" s="38"/>
      <c r="F21" s="39"/>
      <c r="G21" s="38"/>
      <c r="H21" s="39"/>
      <c r="I21" s="24"/>
      <c r="J21" s="24"/>
      <c r="K21" s="24">
        <f t="shared" si="2"/>
        <v>0</v>
      </c>
      <c r="L21" s="25"/>
      <c r="M21" s="26">
        <f t="shared" si="0"/>
        <v>0</v>
      </c>
      <c r="N21" s="26">
        <f t="shared" si="1"/>
        <v>0</v>
      </c>
      <c r="O21" s="27"/>
      <c r="P21" s="25"/>
      <c r="Q21" s="7">
        <f t="shared" si="3"/>
        <v>0</v>
      </c>
      <c r="S21" s="49">
        <v>14</v>
      </c>
      <c r="T21" s="41"/>
      <c r="U21" s="50" t="s">
        <v>29</v>
      </c>
      <c r="V21" s="51">
        <f>SUMIF(L$7:L$68,U21,C$7:C$68)+SUMIF(P$7:P$68,U21,D$7:D$68)+SUMIF(L$7:L$68,U21,E$7:E$68)+SUMIF(P$7:P$68,U21,F$7:F$68)+SUMIF(L$7:L$68,U21,G$7:G$68)+SUMIF(P$7:P$68,U21,H$7:H$68)</f>
        <v>0</v>
      </c>
      <c r="W21" s="51">
        <f>SUMIF(L$7:L$68,U21,D$7:D$68)+SUMIF(P$7:P$68,U21,C$7:C$68)+SUMIF(L$7:L$68,U21,F$7:F$68)+SUMIF(P$7:P$68,U21,E$7:E$68)+SUMIF(L$7:L$68,U21,H$7:H$68)+SUMIF(P$7:P$68,U21,G$7:G$68)</f>
        <v>0</v>
      </c>
      <c r="X21" s="44">
        <f t="shared" si="4"/>
        <v>0</v>
      </c>
      <c r="Y21" s="51">
        <f>SUMIF(L$7:L$68,U21,M$7:M$68)+SUMIF(P$7:P$68,U21,N$7:N$68)</f>
        <v>0</v>
      </c>
      <c r="Z21" s="51">
        <f>SUMIF(L$7:L$68,U21,N$7:N$68)+SUMIF(P$7:P$68,U21,$M$7:M$68)</f>
        <v>0</v>
      </c>
      <c r="AA21" s="45">
        <f t="shared" si="5"/>
        <v>0</v>
      </c>
      <c r="AB21" s="52">
        <f>SUMIF(L$7:L$68,U21,K$7:K$68)+SUMIF(P$7:P$68,U21,Q$7:Q$68)</f>
        <v>0</v>
      </c>
      <c r="AC21" s="47">
        <f t="shared" si="6"/>
        <v>4</v>
      </c>
    </row>
    <row r="22" spans="1:29" ht="16.5" customHeight="1" hidden="1">
      <c r="A22" s="55"/>
      <c r="B22" s="55"/>
      <c r="C22" s="38"/>
      <c r="D22" s="39"/>
      <c r="E22" s="38"/>
      <c r="F22" s="39"/>
      <c r="G22" s="38"/>
      <c r="H22" s="39"/>
      <c r="I22" s="24"/>
      <c r="J22" s="24"/>
      <c r="K22" s="24">
        <f t="shared" si="2"/>
        <v>0</v>
      </c>
      <c r="L22" s="25"/>
      <c r="M22" s="26">
        <f t="shared" si="0"/>
        <v>0</v>
      </c>
      <c r="N22" s="26">
        <f t="shared" si="1"/>
        <v>0</v>
      </c>
      <c r="O22" s="27"/>
      <c r="P22" s="25"/>
      <c r="Q22" s="7">
        <f t="shared" si="3"/>
        <v>0</v>
      </c>
      <c r="U22" s="48"/>
      <c r="V22" s="48"/>
      <c r="W22" s="48"/>
      <c r="X22" s="48"/>
      <c r="Y22" s="48"/>
      <c r="Z22" s="48"/>
      <c r="AA22" s="56"/>
      <c r="AC22" s="47">
        <f t="shared" si="6"/>
        <v>4</v>
      </c>
    </row>
    <row r="23" spans="1:29" ht="16.5" customHeight="1" hidden="1">
      <c r="A23" s="20"/>
      <c r="B23" s="20"/>
      <c r="C23" s="38"/>
      <c r="D23" s="39"/>
      <c r="E23" s="38"/>
      <c r="F23" s="39"/>
      <c r="G23" s="38"/>
      <c r="H23" s="39"/>
      <c r="I23" s="24"/>
      <c r="J23" s="24"/>
      <c r="K23" s="24">
        <f t="shared" si="2"/>
        <v>0</v>
      </c>
      <c r="L23" s="25"/>
      <c r="M23" s="26">
        <f t="shared" si="0"/>
        <v>0</v>
      </c>
      <c r="N23" s="26">
        <f t="shared" si="1"/>
        <v>0</v>
      </c>
      <c r="O23" s="27"/>
      <c r="P23" s="25"/>
      <c r="Q23" s="7">
        <f t="shared" si="3"/>
        <v>0</v>
      </c>
      <c r="U23" s="48"/>
      <c r="V23" s="48"/>
      <c r="W23" s="48"/>
      <c r="X23" s="48"/>
      <c r="Y23" s="48"/>
      <c r="Z23" s="48"/>
      <c r="AA23" s="56"/>
      <c r="AC23" s="47">
        <f t="shared" si="6"/>
        <v>4</v>
      </c>
    </row>
    <row r="24" spans="1:29" ht="16.5" customHeight="1" hidden="1">
      <c r="A24" s="20"/>
      <c r="B24" s="20"/>
      <c r="C24" s="38"/>
      <c r="D24" s="39"/>
      <c r="E24" s="38"/>
      <c r="F24" s="39"/>
      <c r="G24" s="38"/>
      <c r="H24" s="39"/>
      <c r="I24" s="24"/>
      <c r="J24" s="24"/>
      <c r="K24" s="24">
        <f t="shared" si="2"/>
        <v>0</v>
      </c>
      <c r="L24" s="25"/>
      <c r="M24" s="26">
        <f t="shared" si="0"/>
        <v>0</v>
      </c>
      <c r="N24" s="26">
        <f t="shared" si="1"/>
        <v>0</v>
      </c>
      <c r="O24" s="27"/>
      <c r="P24" s="25"/>
      <c r="Q24" s="7">
        <f t="shared" si="3"/>
        <v>0</v>
      </c>
      <c r="T24" s="48"/>
      <c r="U24" s="48"/>
      <c r="AC24" s="47">
        <f t="shared" si="6"/>
        <v>4</v>
      </c>
    </row>
    <row r="25" spans="1:29" ht="16.5" customHeight="1" hidden="1">
      <c r="A25" s="20"/>
      <c r="B25" s="20"/>
      <c r="C25" s="38"/>
      <c r="D25" s="39"/>
      <c r="E25" s="38"/>
      <c r="F25" s="39"/>
      <c r="G25" s="38"/>
      <c r="H25" s="39"/>
      <c r="I25" s="24"/>
      <c r="J25" s="24"/>
      <c r="K25" s="24">
        <f t="shared" si="2"/>
        <v>0</v>
      </c>
      <c r="L25" s="25"/>
      <c r="M25" s="26">
        <f t="shared" si="0"/>
        <v>0</v>
      </c>
      <c r="N25" s="26">
        <f t="shared" si="1"/>
        <v>0</v>
      </c>
      <c r="O25" s="27"/>
      <c r="P25" s="25"/>
      <c r="Q25" s="7">
        <f t="shared" si="3"/>
        <v>0</v>
      </c>
      <c r="T25" s="48"/>
      <c r="U25" s="48"/>
      <c r="AC25" s="47">
        <f t="shared" si="6"/>
        <v>4</v>
      </c>
    </row>
    <row r="26" spans="1:29" ht="16.5" customHeight="1" hidden="1">
      <c r="A26" s="57"/>
      <c r="B26" s="57"/>
      <c r="C26" s="38"/>
      <c r="D26" s="39"/>
      <c r="E26" s="38"/>
      <c r="F26" s="39"/>
      <c r="G26" s="38"/>
      <c r="H26" s="39"/>
      <c r="I26" s="24"/>
      <c r="J26" s="24"/>
      <c r="K26" s="24">
        <f t="shared" si="2"/>
        <v>0</v>
      </c>
      <c r="L26" s="25"/>
      <c r="M26" s="26">
        <f t="shared" si="0"/>
        <v>0</v>
      </c>
      <c r="N26" s="26">
        <f t="shared" si="1"/>
        <v>0</v>
      </c>
      <c r="O26" s="27"/>
      <c r="P26" s="25"/>
      <c r="Q26" s="7">
        <f t="shared" si="3"/>
        <v>0</v>
      </c>
      <c r="T26" s="48"/>
      <c r="U26" s="48"/>
      <c r="AC26" s="47">
        <f t="shared" si="6"/>
        <v>4</v>
      </c>
    </row>
    <row r="27" spans="1:29" ht="16.5" customHeight="1" hidden="1">
      <c r="A27" s="57"/>
      <c r="B27" s="57"/>
      <c r="C27" s="38"/>
      <c r="D27" s="39"/>
      <c r="E27" s="38"/>
      <c r="F27" s="39"/>
      <c r="G27" s="38"/>
      <c r="H27" s="39"/>
      <c r="I27" s="24"/>
      <c r="J27" s="24"/>
      <c r="K27" s="24">
        <f t="shared" si="2"/>
        <v>0</v>
      </c>
      <c r="L27" s="25"/>
      <c r="M27" s="26">
        <f t="shared" si="0"/>
        <v>0</v>
      </c>
      <c r="N27" s="26">
        <f t="shared" si="1"/>
        <v>0</v>
      </c>
      <c r="O27" s="27"/>
      <c r="P27" s="25"/>
      <c r="Q27" s="7">
        <f t="shared" si="3"/>
        <v>0</v>
      </c>
      <c r="AC27" s="47">
        <f t="shared" si="6"/>
        <v>4</v>
      </c>
    </row>
    <row r="28" spans="1:29" ht="16.5" customHeight="1" hidden="1">
      <c r="A28" s="57"/>
      <c r="B28" s="57"/>
      <c r="C28" s="38"/>
      <c r="D28" s="39"/>
      <c r="E28" s="38"/>
      <c r="F28" s="39"/>
      <c r="G28" s="38"/>
      <c r="H28" s="39"/>
      <c r="I28" s="24"/>
      <c r="J28" s="24"/>
      <c r="K28" s="24">
        <f t="shared" si="2"/>
        <v>0</v>
      </c>
      <c r="L28" s="25"/>
      <c r="M28" s="26">
        <f t="shared" si="0"/>
        <v>0</v>
      </c>
      <c r="N28" s="26">
        <f t="shared" si="1"/>
        <v>0</v>
      </c>
      <c r="O28" s="27"/>
      <c r="P28" s="25"/>
      <c r="Q28" s="7">
        <f t="shared" si="3"/>
        <v>0</v>
      </c>
      <c r="AC28" s="47">
        <f t="shared" si="6"/>
        <v>4</v>
      </c>
    </row>
    <row r="29" spans="1:29" ht="16.5" customHeight="1" hidden="1">
      <c r="A29" s="57"/>
      <c r="B29" s="57"/>
      <c r="C29" s="38"/>
      <c r="D29" s="39"/>
      <c r="E29" s="38"/>
      <c r="F29" s="39"/>
      <c r="G29" s="38"/>
      <c r="H29" s="39"/>
      <c r="I29" s="24"/>
      <c r="J29" s="24"/>
      <c r="K29" s="24">
        <f t="shared" si="2"/>
        <v>0</v>
      </c>
      <c r="L29" s="25"/>
      <c r="M29" s="26">
        <f t="shared" si="0"/>
        <v>0</v>
      </c>
      <c r="N29" s="26">
        <f t="shared" si="1"/>
        <v>0</v>
      </c>
      <c r="O29" s="27"/>
      <c r="P29" s="25"/>
      <c r="Q29" s="7">
        <f t="shared" si="3"/>
        <v>0</v>
      </c>
      <c r="AC29" s="47">
        <f t="shared" si="6"/>
        <v>4</v>
      </c>
    </row>
    <row r="30" spans="1:29" ht="16.5" customHeight="1" hidden="1">
      <c r="A30" s="57"/>
      <c r="B30" s="57"/>
      <c r="C30" s="38"/>
      <c r="D30" s="39"/>
      <c r="E30" s="38"/>
      <c r="F30" s="39"/>
      <c r="G30" s="38"/>
      <c r="H30" s="39"/>
      <c r="I30" s="24"/>
      <c r="J30" s="24"/>
      <c r="K30" s="24">
        <f t="shared" si="2"/>
        <v>0</v>
      </c>
      <c r="L30" s="25"/>
      <c r="M30" s="26">
        <f t="shared" si="0"/>
        <v>0</v>
      </c>
      <c r="N30" s="26">
        <f t="shared" si="1"/>
        <v>0</v>
      </c>
      <c r="O30" s="27"/>
      <c r="P30" s="25"/>
      <c r="Q30" s="7">
        <f t="shared" si="3"/>
        <v>0</v>
      </c>
      <c r="AC30" s="47">
        <f t="shared" si="6"/>
        <v>4</v>
      </c>
    </row>
    <row r="31" spans="1:29" ht="16.5" customHeight="1" hidden="1">
      <c r="A31" s="57"/>
      <c r="B31" s="57"/>
      <c r="C31" s="38"/>
      <c r="D31" s="39"/>
      <c r="E31" s="38"/>
      <c r="F31" s="39"/>
      <c r="G31" s="38"/>
      <c r="H31" s="39"/>
      <c r="I31" s="24"/>
      <c r="J31" s="24"/>
      <c r="K31" s="24">
        <f t="shared" si="2"/>
        <v>0</v>
      </c>
      <c r="L31" s="25"/>
      <c r="M31" s="26">
        <f t="shared" si="0"/>
        <v>0</v>
      </c>
      <c r="N31" s="26">
        <f t="shared" si="1"/>
        <v>0</v>
      </c>
      <c r="O31" s="27"/>
      <c r="P31" s="25"/>
      <c r="Q31" s="7">
        <f t="shared" si="3"/>
        <v>0</v>
      </c>
      <c r="AC31" s="47">
        <f t="shared" si="6"/>
        <v>4</v>
      </c>
    </row>
    <row r="32" spans="1:29" ht="16.5" customHeight="1" hidden="1">
      <c r="A32" s="57"/>
      <c r="B32" s="57"/>
      <c r="C32" s="38"/>
      <c r="D32" s="39"/>
      <c r="E32" s="38"/>
      <c r="F32" s="39"/>
      <c r="G32" s="38"/>
      <c r="H32" s="39"/>
      <c r="I32" s="24"/>
      <c r="J32" s="24"/>
      <c r="K32" s="24">
        <f t="shared" si="2"/>
        <v>0</v>
      </c>
      <c r="L32" s="25"/>
      <c r="M32" s="26">
        <f t="shared" si="0"/>
        <v>0</v>
      </c>
      <c r="N32" s="26">
        <f t="shared" si="1"/>
        <v>0</v>
      </c>
      <c r="O32" s="27"/>
      <c r="P32" s="25"/>
      <c r="Q32" s="7">
        <f t="shared" si="3"/>
        <v>0</v>
      </c>
      <c r="R32" s="1"/>
      <c r="AA32" s="1"/>
      <c r="AC32" s="47">
        <f t="shared" si="6"/>
        <v>4</v>
      </c>
    </row>
    <row r="33" spans="1:29" ht="16.5" hidden="1">
      <c r="A33" s="57"/>
      <c r="B33" s="57"/>
      <c r="C33" s="38"/>
      <c r="D33" s="39"/>
      <c r="E33" s="38"/>
      <c r="F33" s="39"/>
      <c r="G33" s="38"/>
      <c r="H33" s="39"/>
      <c r="I33" s="24"/>
      <c r="J33" s="24"/>
      <c r="K33" s="24">
        <f t="shared" si="2"/>
        <v>0</v>
      </c>
      <c r="L33" s="25"/>
      <c r="M33" s="26">
        <f t="shared" si="0"/>
        <v>0</v>
      </c>
      <c r="N33" s="26">
        <f t="shared" si="1"/>
        <v>0</v>
      </c>
      <c r="O33" s="27"/>
      <c r="P33" s="25"/>
      <c r="Q33" s="7">
        <f t="shared" si="3"/>
        <v>0</v>
      </c>
      <c r="R33" s="1"/>
      <c r="AA33" s="1"/>
      <c r="AC33" s="47">
        <f t="shared" si="6"/>
        <v>4</v>
      </c>
    </row>
    <row r="34" spans="1:29" ht="16.5" hidden="1">
      <c r="A34" s="57"/>
      <c r="B34" s="57"/>
      <c r="C34" s="38"/>
      <c r="D34" s="39"/>
      <c r="E34" s="38"/>
      <c r="F34" s="39"/>
      <c r="G34" s="38"/>
      <c r="H34" s="39"/>
      <c r="I34" s="24"/>
      <c r="J34" s="24"/>
      <c r="K34" s="24">
        <f t="shared" si="2"/>
        <v>0</v>
      </c>
      <c r="L34" s="25"/>
      <c r="M34" s="26">
        <f t="shared" si="0"/>
        <v>0</v>
      </c>
      <c r="N34" s="26">
        <f t="shared" si="1"/>
        <v>0</v>
      </c>
      <c r="O34" s="27"/>
      <c r="P34" s="25"/>
      <c r="Q34" s="7">
        <f t="shared" si="3"/>
        <v>0</v>
      </c>
      <c r="R34" s="1"/>
      <c r="AA34" s="1"/>
      <c r="AC34" s="47">
        <f t="shared" si="6"/>
        <v>4</v>
      </c>
    </row>
    <row r="35" spans="1:29" ht="16.5" hidden="1">
      <c r="A35" s="57"/>
      <c r="B35" s="57"/>
      <c r="C35" s="38"/>
      <c r="D35" s="39"/>
      <c r="E35" s="38"/>
      <c r="F35" s="39"/>
      <c r="G35" s="38"/>
      <c r="H35" s="39"/>
      <c r="I35" s="24"/>
      <c r="J35" s="24"/>
      <c r="K35" s="24">
        <f t="shared" si="2"/>
        <v>0</v>
      </c>
      <c r="L35" s="25"/>
      <c r="M35" s="26">
        <f t="shared" si="0"/>
        <v>0</v>
      </c>
      <c r="N35" s="26">
        <f t="shared" si="1"/>
        <v>0</v>
      </c>
      <c r="O35" s="27"/>
      <c r="P35" s="25"/>
      <c r="Q35" s="7">
        <f t="shared" si="3"/>
        <v>0</v>
      </c>
      <c r="R35" s="1"/>
      <c r="AA35" s="1"/>
      <c r="AC35" s="47">
        <f t="shared" si="6"/>
        <v>4</v>
      </c>
    </row>
    <row r="36" spans="1:29" ht="16.5" hidden="1">
      <c r="A36" s="57"/>
      <c r="B36" s="57"/>
      <c r="C36" s="38"/>
      <c r="D36" s="39"/>
      <c r="E36" s="38"/>
      <c r="F36" s="39"/>
      <c r="G36" s="38"/>
      <c r="H36" s="39"/>
      <c r="I36" s="24"/>
      <c r="J36" s="24"/>
      <c r="K36" s="24">
        <f t="shared" si="2"/>
        <v>0</v>
      </c>
      <c r="L36" s="25"/>
      <c r="M36" s="26">
        <f t="shared" si="0"/>
        <v>0</v>
      </c>
      <c r="N36" s="26">
        <f t="shared" si="1"/>
        <v>0</v>
      </c>
      <c r="O36" s="27"/>
      <c r="P36" s="25"/>
      <c r="Q36" s="7">
        <f t="shared" si="3"/>
        <v>0</v>
      </c>
      <c r="R36" s="1"/>
      <c r="AA36" s="1"/>
      <c r="AC36" s="47">
        <f t="shared" si="6"/>
        <v>4</v>
      </c>
    </row>
    <row r="37" spans="1:29" ht="16.5" hidden="1">
      <c r="A37" s="57"/>
      <c r="B37" s="57"/>
      <c r="C37" s="38"/>
      <c r="D37" s="39"/>
      <c r="E37" s="38"/>
      <c r="F37" s="39"/>
      <c r="G37" s="38"/>
      <c r="H37" s="39"/>
      <c r="I37" s="24"/>
      <c r="J37" s="24"/>
      <c r="K37" s="24">
        <f t="shared" si="2"/>
        <v>0</v>
      </c>
      <c r="L37" s="25"/>
      <c r="M37" s="26">
        <f t="shared" si="0"/>
        <v>0</v>
      </c>
      <c r="N37" s="26">
        <f t="shared" si="1"/>
        <v>0</v>
      </c>
      <c r="O37" s="27"/>
      <c r="P37" s="25"/>
      <c r="Q37" s="7">
        <f t="shared" si="3"/>
        <v>0</v>
      </c>
      <c r="R37" s="1"/>
      <c r="AA37" s="1"/>
      <c r="AC37" s="47">
        <f t="shared" si="6"/>
        <v>4</v>
      </c>
    </row>
    <row r="38" spans="1:29" ht="16.5" hidden="1">
      <c r="A38" s="57"/>
      <c r="B38" s="57"/>
      <c r="C38" s="38"/>
      <c r="D38" s="39"/>
      <c r="E38" s="38"/>
      <c r="F38" s="39"/>
      <c r="G38" s="38"/>
      <c r="H38" s="39"/>
      <c r="I38" s="24"/>
      <c r="J38" s="24"/>
      <c r="K38" s="24">
        <f t="shared" si="2"/>
        <v>0</v>
      </c>
      <c r="L38" s="25"/>
      <c r="M38" s="26">
        <f t="shared" si="0"/>
        <v>0</v>
      </c>
      <c r="N38" s="26">
        <f t="shared" si="1"/>
        <v>0</v>
      </c>
      <c r="O38" s="27"/>
      <c r="P38" s="25"/>
      <c r="Q38" s="7">
        <f t="shared" si="3"/>
        <v>0</v>
      </c>
      <c r="R38" s="1"/>
      <c r="AA38" s="1"/>
      <c r="AC38" s="47">
        <f t="shared" si="6"/>
        <v>4</v>
      </c>
    </row>
    <row r="39" spans="1:29" ht="16.5" hidden="1">
      <c r="A39" s="57"/>
      <c r="B39" s="57"/>
      <c r="C39" s="38"/>
      <c r="D39" s="39"/>
      <c r="E39" s="38"/>
      <c r="F39" s="39"/>
      <c r="G39" s="38"/>
      <c r="H39" s="39"/>
      <c r="I39" s="24"/>
      <c r="J39" s="24"/>
      <c r="K39" s="24">
        <f aca="true" t="shared" si="7" ref="K39:K68">IF(M39=2,3,IF(M39=0,0,IF(C39+E39=D39+F39,1.5,IF(C39+E39&gt;D39+F39,2,1))))</f>
        <v>0</v>
      </c>
      <c r="L39" s="25"/>
      <c r="M39" s="26">
        <f aca="true" t="shared" si="8" ref="M39:M68">IF(C39&gt;D39,1,0)+IF(E39&gt;F39,1,0)+IF(G39&gt;H39,1,0)</f>
        <v>0</v>
      </c>
      <c r="N39" s="26">
        <f aca="true" t="shared" si="9" ref="N39:N68">IF(C39&lt;D39,1,0)+IF(E39&lt;F39,1,0)+IF(G39&lt;H39,1,0)</f>
        <v>0</v>
      </c>
      <c r="O39" s="27"/>
      <c r="P39" s="25"/>
      <c r="Q39" s="7">
        <f aca="true" t="shared" si="10" ref="Q39:Q68">IF(N39=2,3,IF(N39=0,0,IF(C39+E39=D39+F39,1.5,IF(C39+E39&lt;D39+F39,2,1))))</f>
        <v>0</v>
      </c>
      <c r="R39" s="1"/>
      <c r="AA39" s="1"/>
      <c r="AC39" s="47">
        <f t="shared" si="6"/>
        <v>4</v>
      </c>
    </row>
    <row r="40" spans="1:29" ht="16.5" hidden="1">
      <c r="A40" s="57"/>
      <c r="B40" s="57"/>
      <c r="C40" s="38"/>
      <c r="D40" s="39"/>
      <c r="E40" s="38"/>
      <c r="F40" s="39"/>
      <c r="G40" s="38"/>
      <c r="H40" s="39"/>
      <c r="I40" s="24"/>
      <c r="J40" s="24"/>
      <c r="K40" s="24">
        <f t="shared" si="7"/>
        <v>0</v>
      </c>
      <c r="L40" s="25"/>
      <c r="M40" s="26">
        <f t="shared" si="8"/>
        <v>0</v>
      </c>
      <c r="N40" s="26">
        <f t="shared" si="9"/>
        <v>0</v>
      </c>
      <c r="O40" s="27"/>
      <c r="P40" s="25"/>
      <c r="Q40" s="7">
        <f t="shared" si="10"/>
        <v>0</v>
      </c>
      <c r="R40" s="1"/>
      <c r="AA40" s="1"/>
      <c r="AC40" s="47">
        <f t="shared" si="6"/>
        <v>4</v>
      </c>
    </row>
    <row r="41" spans="1:29" ht="16.5" hidden="1">
      <c r="A41" s="57"/>
      <c r="B41" s="57"/>
      <c r="C41" s="38"/>
      <c r="D41" s="39"/>
      <c r="E41" s="38"/>
      <c r="F41" s="39"/>
      <c r="G41" s="38"/>
      <c r="H41" s="39"/>
      <c r="I41" s="24"/>
      <c r="J41" s="24"/>
      <c r="K41" s="24">
        <f t="shared" si="7"/>
        <v>0</v>
      </c>
      <c r="L41" s="25"/>
      <c r="M41" s="26">
        <f t="shared" si="8"/>
        <v>0</v>
      </c>
      <c r="N41" s="26">
        <f t="shared" si="9"/>
        <v>0</v>
      </c>
      <c r="O41" s="27"/>
      <c r="P41" s="25"/>
      <c r="Q41" s="7">
        <f t="shared" si="10"/>
        <v>0</v>
      </c>
      <c r="R41" s="1"/>
      <c r="AA41" s="1"/>
      <c r="AC41" s="47">
        <f t="shared" si="6"/>
        <v>4</v>
      </c>
    </row>
    <row r="42" spans="1:29" ht="16.5" hidden="1">
      <c r="A42" s="57"/>
      <c r="B42" s="57"/>
      <c r="C42" s="38"/>
      <c r="D42" s="39"/>
      <c r="E42" s="38"/>
      <c r="F42" s="39"/>
      <c r="G42" s="38"/>
      <c r="H42" s="39"/>
      <c r="I42" s="24"/>
      <c r="J42" s="24"/>
      <c r="K42" s="24">
        <f t="shared" si="7"/>
        <v>0</v>
      </c>
      <c r="L42" s="25"/>
      <c r="M42" s="26">
        <f t="shared" si="8"/>
        <v>0</v>
      </c>
      <c r="N42" s="26">
        <f t="shared" si="9"/>
        <v>0</v>
      </c>
      <c r="O42" s="27"/>
      <c r="P42" s="25"/>
      <c r="Q42" s="7">
        <f t="shared" si="10"/>
        <v>0</v>
      </c>
      <c r="R42" s="1"/>
      <c r="AA42" s="1"/>
      <c r="AC42" s="47">
        <f t="shared" si="6"/>
        <v>4</v>
      </c>
    </row>
    <row r="43" spans="1:29" ht="16.5" hidden="1">
      <c r="A43" s="57"/>
      <c r="B43" s="57"/>
      <c r="C43" s="38"/>
      <c r="D43" s="39"/>
      <c r="E43" s="38"/>
      <c r="F43" s="39"/>
      <c r="G43" s="38"/>
      <c r="H43" s="39"/>
      <c r="I43" s="24"/>
      <c r="J43" s="24"/>
      <c r="K43" s="24">
        <f t="shared" si="7"/>
        <v>0</v>
      </c>
      <c r="L43" s="25"/>
      <c r="M43" s="26">
        <f t="shared" si="8"/>
        <v>0</v>
      </c>
      <c r="N43" s="26">
        <f t="shared" si="9"/>
        <v>0</v>
      </c>
      <c r="O43" s="27"/>
      <c r="P43" s="25"/>
      <c r="Q43" s="7">
        <f t="shared" si="10"/>
        <v>0</v>
      </c>
      <c r="R43" s="1"/>
      <c r="AA43" s="1"/>
      <c r="AC43" s="47">
        <f t="shared" si="6"/>
        <v>4</v>
      </c>
    </row>
    <row r="44" spans="1:29" ht="16.5" hidden="1">
      <c r="A44" s="57"/>
      <c r="B44" s="57"/>
      <c r="C44" s="38"/>
      <c r="D44" s="39"/>
      <c r="E44" s="38"/>
      <c r="F44" s="39"/>
      <c r="G44" s="38"/>
      <c r="H44" s="39"/>
      <c r="I44" s="24"/>
      <c r="J44" s="24"/>
      <c r="K44" s="24">
        <f t="shared" si="7"/>
        <v>0</v>
      </c>
      <c r="L44" s="25"/>
      <c r="M44" s="26">
        <f t="shared" si="8"/>
        <v>0</v>
      </c>
      <c r="N44" s="26">
        <f t="shared" si="9"/>
        <v>0</v>
      </c>
      <c r="O44" s="27"/>
      <c r="P44" s="25"/>
      <c r="Q44" s="7">
        <f t="shared" si="10"/>
        <v>0</v>
      </c>
      <c r="R44" s="1"/>
      <c r="AA44" s="1"/>
      <c r="AC44" s="47">
        <f t="shared" si="6"/>
        <v>4</v>
      </c>
    </row>
    <row r="45" spans="1:29" ht="16.5" hidden="1">
      <c r="A45" s="57"/>
      <c r="B45" s="57"/>
      <c r="C45" s="38"/>
      <c r="D45" s="39"/>
      <c r="E45" s="38"/>
      <c r="F45" s="39"/>
      <c r="G45" s="38"/>
      <c r="H45" s="39"/>
      <c r="I45" s="24"/>
      <c r="J45" s="24"/>
      <c r="K45" s="24">
        <f t="shared" si="7"/>
        <v>0</v>
      </c>
      <c r="L45" s="25"/>
      <c r="M45" s="26">
        <f t="shared" si="8"/>
        <v>0</v>
      </c>
      <c r="N45" s="26">
        <f t="shared" si="9"/>
        <v>0</v>
      </c>
      <c r="O45" s="27"/>
      <c r="P45" s="25"/>
      <c r="Q45" s="7">
        <f t="shared" si="10"/>
        <v>0</v>
      </c>
      <c r="R45" s="1"/>
      <c r="AA45" s="1"/>
      <c r="AC45" s="47">
        <f t="shared" si="6"/>
        <v>4</v>
      </c>
    </row>
    <row r="46" spans="1:29" ht="16.5" hidden="1">
      <c r="A46" s="57"/>
      <c r="B46" s="57"/>
      <c r="C46" s="38"/>
      <c r="D46" s="39"/>
      <c r="E46" s="38"/>
      <c r="F46" s="39"/>
      <c r="G46" s="38"/>
      <c r="H46" s="39"/>
      <c r="I46" s="24"/>
      <c r="J46" s="24"/>
      <c r="K46" s="24">
        <f t="shared" si="7"/>
        <v>0</v>
      </c>
      <c r="L46" s="25"/>
      <c r="M46" s="26">
        <f t="shared" si="8"/>
        <v>0</v>
      </c>
      <c r="N46" s="26">
        <f t="shared" si="9"/>
        <v>0</v>
      </c>
      <c r="O46" s="27"/>
      <c r="P46" s="25"/>
      <c r="Q46" s="7">
        <f t="shared" si="10"/>
        <v>0</v>
      </c>
      <c r="R46" s="1"/>
      <c r="AA46" s="1"/>
      <c r="AC46" s="47">
        <f t="shared" si="6"/>
        <v>4</v>
      </c>
    </row>
    <row r="47" spans="1:29" ht="16.5" hidden="1">
      <c r="A47" s="57"/>
      <c r="B47" s="57"/>
      <c r="C47" s="38"/>
      <c r="D47" s="39"/>
      <c r="E47" s="38"/>
      <c r="F47" s="39"/>
      <c r="G47" s="38"/>
      <c r="H47" s="39"/>
      <c r="I47" s="24"/>
      <c r="J47" s="24"/>
      <c r="K47" s="24">
        <f t="shared" si="7"/>
        <v>0</v>
      </c>
      <c r="L47" s="25"/>
      <c r="M47" s="26">
        <f t="shared" si="8"/>
        <v>0</v>
      </c>
      <c r="N47" s="26">
        <f t="shared" si="9"/>
        <v>0</v>
      </c>
      <c r="O47" s="27"/>
      <c r="P47" s="25"/>
      <c r="Q47" s="7">
        <f t="shared" si="10"/>
        <v>0</v>
      </c>
      <c r="R47" s="1"/>
      <c r="AA47" s="1"/>
      <c r="AC47" s="47">
        <f t="shared" si="6"/>
        <v>4</v>
      </c>
    </row>
    <row r="48" spans="1:29" ht="16.5" hidden="1">
      <c r="A48" s="57"/>
      <c r="B48" s="57"/>
      <c r="C48" s="38"/>
      <c r="D48" s="39"/>
      <c r="E48" s="38"/>
      <c r="F48" s="39"/>
      <c r="G48" s="38"/>
      <c r="H48" s="39"/>
      <c r="I48" s="24"/>
      <c r="J48" s="24"/>
      <c r="K48" s="24">
        <f t="shared" si="7"/>
        <v>0</v>
      </c>
      <c r="L48" s="25"/>
      <c r="M48" s="26">
        <f t="shared" si="8"/>
        <v>0</v>
      </c>
      <c r="N48" s="26">
        <f t="shared" si="9"/>
        <v>0</v>
      </c>
      <c r="O48" s="27"/>
      <c r="P48" s="25"/>
      <c r="Q48" s="7">
        <f t="shared" si="10"/>
        <v>0</v>
      </c>
      <c r="R48" s="1"/>
      <c r="AA48" s="1"/>
      <c r="AC48" s="47">
        <f t="shared" si="6"/>
        <v>4</v>
      </c>
    </row>
    <row r="49" spans="1:29" ht="16.5" hidden="1">
      <c r="A49" s="57"/>
      <c r="B49" s="57"/>
      <c r="C49" s="38"/>
      <c r="D49" s="39"/>
      <c r="E49" s="38"/>
      <c r="F49" s="39"/>
      <c r="G49" s="38"/>
      <c r="H49" s="39"/>
      <c r="I49" s="24"/>
      <c r="J49" s="24"/>
      <c r="K49" s="24">
        <f t="shared" si="7"/>
        <v>0</v>
      </c>
      <c r="L49" s="25"/>
      <c r="M49" s="26">
        <f t="shared" si="8"/>
        <v>0</v>
      </c>
      <c r="N49" s="26">
        <f t="shared" si="9"/>
        <v>0</v>
      </c>
      <c r="O49" s="27"/>
      <c r="P49" s="25"/>
      <c r="Q49" s="7">
        <f t="shared" si="10"/>
        <v>0</v>
      </c>
      <c r="R49" s="1"/>
      <c r="AA49" s="1"/>
      <c r="AC49" s="47">
        <f t="shared" si="6"/>
        <v>4</v>
      </c>
    </row>
    <row r="50" spans="1:29" ht="16.5" hidden="1">
      <c r="A50" s="57"/>
      <c r="B50" s="57"/>
      <c r="C50" s="38"/>
      <c r="D50" s="39"/>
      <c r="E50" s="38"/>
      <c r="F50" s="39"/>
      <c r="G50" s="38"/>
      <c r="H50" s="39"/>
      <c r="I50" s="24"/>
      <c r="J50" s="24"/>
      <c r="K50" s="24">
        <f t="shared" si="7"/>
        <v>0</v>
      </c>
      <c r="L50" s="25"/>
      <c r="M50" s="26">
        <f t="shared" si="8"/>
        <v>0</v>
      </c>
      <c r="N50" s="26">
        <f t="shared" si="9"/>
        <v>0</v>
      </c>
      <c r="O50" s="27"/>
      <c r="P50" s="25"/>
      <c r="Q50" s="7">
        <f t="shared" si="10"/>
        <v>0</v>
      </c>
      <c r="R50" s="1"/>
      <c r="AA50" s="1"/>
      <c r="AC50" s="47">
        <f t="shared" si="6"/>
        <v>4</v>
      </c>
    </row>
    <row r="51" spans="1:29" ht="16.5" hidden="1">
      <c r="A51" s="57"/>
      <c r="B51" s="57"/>
      <c r="C51" s="38"/>
      <c r="D51" s="39"/>
      <c r="E51" s="38"/>
      <c r="F51" s="39"/>
      <c r="G51" s="38"/>
      <c r="H51" s="39"/>
      <c r="I51" s="24"/>
      <c r="J51" s="24"/>
      <c r="K51" s="24">
        <f t="shared" si="7"/>
        <v>0</v>
      </c>
      <c r="L51" s="25"/>
      <c r="M51" s="26">
        <f t="shared" si="8"/>
        <v>0</v>
      </c>
      <c r="N51" s="26">
        <f t="shared" si="9"/>
        <v>0</v>
      </c>
      <c r="O51" s="27"/>
      <c r="P51" s="25"/>
      <c r="Q51" s="7">
        <f t="shared" si="10"/>
        <v>0</v>
      </c>
      <c r="R51" s="1"/>
      <c r="AA51" s="1"/>
      <c r="AC51" s="47">
        <f t="shared" si="6"/>
        <v>4</v>
      </c>
    </row>
    <row r="52" spans="1:29" ht="16.5" hidden="1">
      <c r="A52" s="57"/>
      <c r="B52" s="57"/>
      <c r="C52" s="38"/>
      <c r="D52" s="39"/>
      <c r="E52" s="38"/>
      <c r="F52" s="39"/>
      <c r="G52" s="38"/>
      <c r="H52" s="39"/>
      <c r="I52" s="24"/>
      <c r="J52" s="24"/>
      <c r="K52" s="24">
        <f t="shared" si="7"/>
        <v>0</v>
      </c>
      <c r="L52" s="25"/>
      <c r="M52" s="26">
        <f t="shared" si="8"/>
        <v>0</v>
      </c>
      <c r="N52" s="26">
        <f t="shared" si="9"/>
        <v>0</v>
      </c>
      <c r="O52" s="27"/>
      <c r="P52" s="25"/>
      <c r="Q52" s="7">
        <f t="shared" si="10"/>
        <v>0</v>
      </c>
      <c r="R52" s="1"/>
      <c r="AA52" s="1"/>
      <c r="AC52" s="47">
        <f t="shared" si="6"/>
        <v>4</v>
      </c>
    </row>
    <row r="53" spans="1:29" ht="16.5" hidden="1">
      <c r="A53" s="57"/>
      <c r="B53" s="57"/>
      <c r="C53" s="38"/>
      <c r="D53" s="39"/>
      <c r="E53" s="38"/>
      <c r="F53" s="39"/>
      <c r="G53" s="38"/>
      <c r="H53" s="39"/>
      <c r="I53" s="24"/>
      <c r="J53" s="24"/>
      <c r="K53" s="24">
        <f t="shared" si="7"/>
        <v>0</v>
      </c>
      <c r="L53" s="25"/>
      <c r="M53" s="26">
        <f t="shared" si="8"/>
        <v>0</v>
      </c>
      <c r="N53" s="26">
        <f t="shared" si="9"/>
        <v>0</v>
      </c>
      <c r="O53" s="27"/>
      <c r="P53" s="25"/>
      <c r="Q53" s="7">
        <f t="shared" si="10"/>
        <v>0</v>
      </c>
      <c r="R53" s="1"/>
      <c r="AA53" s="1"/>
      <c r="AC53" s="47">
        <f t="shared" si="6"/>
        <v>4</v>
      </c>
    </row>
    <row r="54" spans="1:29" ht="16.5" hidden="1">
      <c r="A54" s="57"/>
      <c r="B54" s="57"/>
      <c r="C54" s="38"/>
      <c r="D54" s="39"/>
      <c r="E54" s="38"/>
      <c r="F54" s="39"/>
      <c r="G54" s="38"/>
      <c r="H54" s="39"/>
      <c r="I54" s="24"/>
      <c r="J54" s="24"/>
      <c r="K54" s="24">
        <f t="shared" si="7"/>
        <v>0</v>
      </c>
      <c r="L54" s="25"/>
      <c r="M54" s="26">
        <f t="shared" si="8"/>
        <v>0</v>
      </c>
      <c r="N54" s="26">
        <f t="shared" si="9"/>
        <v>0</v>
      </c>
      <c r="O54" s="27"/>
      <c r="P54" s="25"/>
      <c r="Q54" s="7">
        <f t="shared" si="10"/>
        <v>0</v>
      </c>
      <c r="R54" s="1"/>
      <c r="AA54" s="1"/>
      <c r="AC54" s="47">
        <f t="shared" si="6"/>
        <v>4</v>
      </c>
    </row>
    <row r="55" spans="1:29" ht="16.5" hidden="1">
      <c r="A55" s="57"/>
      <c r="B55" s="57"/>
      <c r="C55" s="38"/>
      <c r="D55" s="39"/>
      <c r="E55" s="38"/>
      <c r="F55" s="39"/>
      <c r="G55" s="38"/>
      <c r="H55" s="39"/>
      <c r="I55" s="24"/>
      <c r="J55" s="24"/>
      <c r="K55" s="24">
        <f t="shared" si="7"/>
        <v>0</v>
      </c>
      <c r="L55" s="25"/>
      <c r="M55" s="26">
        <f t="shared" si="8"/>
        <v>0</v>
      </c>
      <c r="N55" s="26">
        <f t="shared" si="9"/>
        <v>0</v>
      </c>
      <c r="O55" s="27"/>
      <c r="P55" s="25"/>
      <c r="Q55" s="7">
        <f t="shared" si="10"/>
        <v>0</v>
      </c>
      <c r="R55" s="1"/>
      <c r="AA55" s="1"/>
      <c r="AC55" s="47">
        <f t="shared" si="6"/>
        <v>4</v>
      </c>
    </row>
    <row r="56" spans="1:29" ht="16.5" hidden="1">
      <c r="A56" s="57"/>
      <c r="B56" s="57"/>
      <c r="C56" s="38"/>
      <c r="D56" s="39"/>
      <c r="E56" s="38"/>
      <c r="F56" s="39"/>
      <c r="G56" s="38"/>
      <c r="H56" s="39"/>
      <c r="I56" s="24"/>
      <c r="J56" s="24"/>
      <c r="K56" s="24">
        <f t="shared" si="7"/>
        <v>0</v>
      </c>
      <c r="L56" s="25"/>
      <c r="M56" s="26">
        <f t="shared" si="8"/>
        <v>0</v>
      </c>
      <c r="N56" s="26">
        <f t="shared" si="9"/>
        <v>0</v>
      </c>
      <c r="O56" s="27"/>
      <c r="P56" s="25"/>
      <c r="Q56" s="7">
        <f t="shared" si="10"/>
        <v>0</v>
      </c>
      <c r="R56" s="1"/>
      <c r="AA56" s="1"/>
      <c r="AC56" s="47">
        <f t="shared" si="6"/>
        <v>4</v>
      </c>
    </row>
    <row r="57" spans="1:29" ht="16.5" hidden="1">
      <c r="A57" s="57"/>
      <c r="B57" s="57"/>
      <c r="C57" s="38"/>
      <c r="D57" s="39"/>
      <c r="E57" s="38"/>
      <c r="F57" s="39"/>
      <c r="G57" s="38"/>
      <c r="H57" s="39"/>
      <c r="I57" s="24"/>
      <c r="J57" s="24"/>
      <c r="K57" s="24">
        <f t="shared" si="7"/>
        <v>0</v>
      </c>
      <c r="L57" s="25"/>
      <c r="M57" s="26">
        <f t="shared" si="8"/>
        <v>0</v>
      </c>
      <c r="N57" s="26">
        <f t="shared" si="9"/>
        <v>0</v>
      </c>
      <c r="O57" s="27"/>
      <c r="P57" s="25"/>
      <c r="Q57" s="7">
        <f t="shared" si="10"/>
        <v>0</v>
      </c>
      <c r="R57" s="1"/>
      <c r="AA57" s="1"/>
      <c r="AC57" s="47">
        <f t="shared" si="6"/>
        <v>4</v>
      </c>
    </row>
    <row r="58" spans="1:29" ht="16.5" hidden="1">
      <c r="A58" s="57"/>
      <c r="B58" s="57"/>
      <c r="C58" s="38"/>
      <c r="D58" s="39"/>
      <c r="E58" s="38"/>
      <c r="F58" s="39"/>
      <c r="G58" s="38"/>
      <c r="H58" s="39"/>
      <c r="I58" s="24"/>
      <c r="J58" s="24"/>
      <c r="K58" s="24">
        <f t="shared" si="7"/>
        <v>0</v>
      </c>
      <c r="L58" s="25"/>
      <c r="M58" s="26">
        <f t="shared" si="8"/>
        <v>0</v>
      </c>
      <c r="N58" s="26">
        <f t="shared" si="9"/>
        <v>0</v>
      </c>
      <c r="O58" s="27"/>
      <c r="P58" s="25"/>
      <c r="Q58" s="7">
        <f t="shared" si="10"/>
        <v>0</v>
      </c>
      <c r="R58" s="1"/>
      <c r="AA58" s="1"/>
      <c r="AC58" s="47">
        <f t="shared" si="6"/>
        <v>4</v>
      </c>
    </row>
    <row r="59" spans="1:29" ht="16.5" hidden="1">
      <c r="A59" s="57"/>
      <c r="B59" s="57"/>
      <c r="C59" s="38"/>
      <c r="D59" s="39"/>
      <c r="E59" s="38"/>
      <c r="F59" s="39"/>
      <c r="G59" s="38"/>
      <c r="H59" s="39"/>
      <c r="I59" s="24"/>
      <c r="J59" s="24"/>
      <c r="K59" s="24">
        <f t="shared" si="7"/>
        <v>0</v>
      </c>
      <c r="L59" s="25"/>
      <c r="M59" s="26">
        <f t="shared" si="8"/>
        <v>0</v>
      </c>
      <c r="N59" s="26">
        <f t="shared" si="9"/>
        <v>0</v>
      </c>
      <c r="O59" s="27"/>
      <c r="P59" s="25"/>
      <c r="Q59" s="7">
        <f t="shared" si="10"/>
        <v>0</v>
      </c>
      <c r="R59" s="1"/>
      <c r="AA59" s="1"/>
      <c r="AC59" s="47">
        <f t="shared" si="6"/>
        <v>4</v>
      </c>
    </row>
    <row r="60" spans="1:29" ht="16.5" hidden="1">
      <c r="A60" s="57"/>
      <c r="B60" s="57"/>
      <c r="C60" s="38"/>
      <c r="D60" s="39"/>
      <c r="E60" s="38"/>
      <c r="F60" s="39"/>
      <c r="G60" s="38"/>
      <c r="H60" s="39"/>
      <c r="I60" s="24"/>
      <c r="J60" s="24"/>
      <c r="K60" s="24">
        <f t="shared" si="7"/>
        <v>0</v>
      </c>
      <c r="L60" s="25"/>
      <c r="M60" s="26">
        <f t="shared" si="8"/>
        <v>0</v>
      </c>
      <c r="N60" s="26">
        <f t="shared" si="9"/>
        <v>0</v>
      </c>
      <c r="O60" s="27"/>
      <c r="P60" s="25"/>
      <c r="Q60" s="7">
        <f t="shared" si="10"/>
        <v>0</v>
      </c>
      <c r="R60" s="1"/>
      <c r="AA60" s="1"/>
      <c r="AC60" s="47">
        <f t="shared" si="6"/>
        <v>4</v>
      </c>
    </row>
    <row r="61" spans="1:29" ht="16.5" hidden="1">
      <c r="A61" s="57"/>
      <c r="B61" s="57"/>
      <c r="C61" s="38"/>
      <c r="D61" s="39"/>
      <c r="E61" s="38"/>
      <c r="F61" s="39"/>
      <c r="G61" s="38"/>
      <c r="H61" s="39"/>
      <c r="I61" s="24"/>
      <c r="J61" s="24"/>
      <c r="K61" s="24">
        <f t="shared" si="7"/>
        <v>0</v>
      </c>
      <c r="L61" s="25"/>
      <c r="M61" s="26">
        <f t="shared" si="8"/>
        <v>0</v>
      </c>
      <c r="N61" s="26">
        <f t="shared" si="9"/>
        <v>0</v>
      </c>
      <c r="O61" s="27"/>
      <c r="P61" s="25"/>
      <c r="Q61" s="7">
        <f t="shared" si="10"/>
        <v>0</v>
      </c>
      <c r="R61" s="1"/>
      <c r="AA61" s="1"/>
      <c r="AC61" s="47">
        <f t="shared" si="6"/>
        <v>4</v>
      </c>
    </row>
    <row r="62" spans="1:29" ht="16.5" hidden="1">
      <c r="A62" s="57"/>
      <c r="B62" s="57"/>
      <c r="C62" s="38"/>
      <c r="D62" s="39"/>
      <c r="E62" s="38"/>
      <c r="F62" s="39"/>
      <c r="G62" s="38"/>
      <c r="H62" s="39"/>
      <c r="I62" s="24"/>
      <c r="J62" s="24"/>
      <c r="K62" s="24">
        <f t="shared" si="7"/>
        <v>0</v>
      </c>
      <c r="L62" s="25"/>
      <c r="M62" s="26">
        <f t="shared" si="8"/>
        <v>0</v>
      </c>
      <c r="N62" s="26">
        <f t="shared" si="9"/>
        <v>0</v>
      </c>
      <c r="O62" s="27"/>
      <c r="P62" s="25"/>
      <c r="Q62" s="7">
        <f t="shared" si="10"/>
        <v>0</v>
      </c>
      <c r="R62" s="1"/>
      <c r="AA62" s="1"/>
      <c r="AC62" s="47">
        <f t="shared" si="6"/>
        <v>4</v>
      </c>
    </row>
    <row r="63" spans="1:29" ht="16.5" hidden="1">
      <c r="A63" s="57"/>
      <c r="B63" s="57"/>
      <c r="C63" s="38"/>
      <c r="D63" s="39"/>
      <c r="E63" s="38"/>
      <c r="F63" s="39"/>
      <c r="G63" s="38"/>
      <c r="H63" s="39"/>
      <c r="I63" s="24"/>
      <c r="J63" s="24"/>
      <c r="K63" s="24">
        <f t="shared" si="7"/>
        <v>0</v>
      </c>
      <c r="L63" s="25"/>
      <c r="M63" s="26">
        <f t="shared" si="8"/>
        <v>0</v>
      </c>
      <c r="N63" s="26">
        <f t="shared" si="9"/>
        <v>0</v>
      </c>
      <c r="O63" s="27"/>
      <c r="P63" s="25"/>
      <c r="Q63" s="7">
        <f t="shared" si="10"/>
        <v>0</v>
      </c>
      <c r="R63" s="1"/>
      <c r="AA63" s="1"/>
      <c r="AC63" s="47">
        <f t="shared" si="6"/>
        <v>4</v>
      </c>
    </row>
    <row r="64" spans="1:29" ht="16.5" hidden="1">
      <c r="A64" s="57"/>
      <c r="B64" s="57"/>
      <c r="C64" s="38"/>
      <c r="D64" s="39"/>
      <c r="E64" s="38"/>
      <c r="F64" s="39"/>
      <c r="G64" s="38"/>
      <c r="H64" s="39"/>
      <c r="I64" s="24"/>
      <c r="J64" s="24"/>
      <c r="K64" s="24">
        <f t="shared" si="7"/>
        <v>0</v>
      </c>
      <c r="L64" s="25"/>
      <c r="M64" s="26">
        <f t="shared" si="8"/>
        <v>0</v>
      </c>
      <c r="N64" s="26">
        <f t="shared" si="9"/>
        <v>0</v>
      </c>
      <c r="O64" s="27"/>
      <c r="P64" s="25"/>
      <c r="Q64" s="7">
        <f t="shared" si="10"/>
        <v>0</v>
      </c>
      <c r="R64" s="1"/>
      <c r="AA64" s="1"/>
      <c r="AC64" s="47">
        <f t="shared" si="6"/>
        <v>4</v>
      </c>
    </row>
    <row r="65" spans="1:29" ht="16.5" hidden="1">
      <c r="A65" s="57"/>
      <c r="B65" s="57"/>
      <c r="C65" s="38"/>
      <c r="D65" s="39"/>
      <c r="E65" s="38"/>
      <c r="F65" s="39"/>
      <c r="G65" s="38"/>
      <c r="H65" s="39"/>
      <c r="I65" s="24"/>
      <c r="J65" s="24"/>
      <c r="K65" s="24">
        <f t="shared" si="7"/>
        <v>0</v>
      </c>
      <c r="L65" s="25"/>
      <c r="M65" s="26">
        <f t="shared" si="8"/>
        <v>0</v>
      </c>
      <c r="N65" s="26">
        <f t="shared" si="9"/>
        <v>0</v>
      </c>
      <c r="O65" s="27"/>
      <c r="P65" s="25"/>
      <c r="Q65" s="7">
        <f t="shared" si="10"/>
        <v>0</v>
      </c>
      <c r="R65" s="1"/>
      <c r="AA65" s="1"/>
      <c r="AC65" s="47">
        <f t="shared" si="6"/>
        <v>4</v>
      </c>
    </row>
    <row r="66" spans="1:29" ht="16.5" hidden="1">
      <c r="A66" s="57"/>
      <c r="B66" s="57"/>
      <c r="C66" s="38"/>
      <c r="D66" s="39"/>
      <c r="E66" s="38"/>
      <c r="F66" s="39"/>
      <c r="G66" s="38"/>
      <c r="H66" s="39"/>
      <c r="I66" s="24"/>
      <c r="J66" s="24"/>
      <c r="K66" s="24">
        <f t="shared" si="7"/>
        <v>0</v>
      </c>
      <c r="L66" s="25"/>
      <c r="M66" s="26">
        <f t="shared" si="8"/>
        <v>0</v>
      </c>
      <c r="N66" s="26">
        <f t="shared" si="9"/>
        <v>0</v>
      </c>
      <c r="O66" s="27"/>
      <c r="P66" s="25"/>
      <c r="Q66" s="7">
        <f t="shared" si="10"/>
        <v>0</v>
      </c>
      <c r="R66" s="1"/>
      <c r="AA66" s="1"/>
      <c r="AC66" s="47">
        <f t="shared" si="6"/>
        <v>4</v>
      </c>
    </row>
    <row r="67" spans="1:29" ht="16.5" hidden="1">
      <c r="A67" s="57"/>
      <c r="B67" s="57"/>
      <c r="C67" s="38"/>
      <c r="D67" s="39"/>
      <c r="E67" s="38"/>
      <c r="F67" s="39"/>
      <c r="G67" s="38"/>
      <c r="H67" s="39"/>
      <c r="I67" s="24"/>
      <c r="J67" s="24"/>
      <c r="K67" s="24">
        <f t="shared" si="7"/>
        <v>0</v>
      </c>
      <c r="L67" s="25"/>
      <c r="M67" s="26">
        <f t="shared" si="8"/>
        <v>0</v>
      </c>
      <c r="N67" s="26">
        <f t="shared" si="9"/>
        <v>0</v>
      </c>
      <c r="O67" s="27"/>
      <c r="P67" s="25"/>
      <c r="Q67" s="7">
        <f t="shared" si="10"/>
        <v>0</v>
      </c>
      <c r="R67" s="1"/>
      <c r="AA67" s="1"/>
      <c r="AC67" s="47">
        <f t="shared" si="6"/>
        <v>4</v>
      </c>
    </row>
    <row r="68" spans="1:29" ht="17.25" hidden="1" thickBot="1">
      <c r="A68" s="57"/>
      <c r="B68" s="57"/>
      <c r="C68" s="58"/>
      <c r="D68" s="59"/>
      <c r="E68" s="58"/>
      <c r="F68" s="59"/>
      <c r="G68" s="58"/>
      <c r="H68" s="59"/>
      <c r="I68" s="168"/>
      <c r="J68" s="168"/>
      <c r="K68" s="24">
        <f t="shared" si="7"/>
        <v>0</v>
      </c>
      <c r="L68" s="25"/>
      <c r="M68" s="26">
        <f t="shared" si="8"/>
        <v>0</v>
      </c>
      <c r="N68" s="26">
        <f t="shared" si="9"/>
        <v>0</v>
      </c>
      <c r="O68" s="27"/>
      <c r="P68" s="25"/>
      <c r="Q68" s="7">
        <f t="shared" si="10"/>
        <v>0</v>
      </c>
      <c r="R68" s="1"/>
      <c r="AA68" s="1"/>
      <c r="AC68" s="47">
        <f t="shared" si="6"/>
        <v>4</v>
      </c>
    </row>
    <row r="69" spans="1:29" ht="16.5">
      <c r="A69" s="57"/>
      <c r="B69" s="57"/>
      <c r="C69" s="168"/>
      <c r="D69" s="168"/>
      <c r="E69" s="168"/>
      <c r="F69" s="168"/>
      <c r="G69" s="168"/>
      <c r="H69" s="168"/>
      <c r="I69" s="168"/>
      <c r="J69" s="168"/>
      <c r="K69" s="24"/>
      <c r="L69" s="88"/>
      <c r="M69" s="26"/>
      <c r="N69" s="26"/>
      <c r="O69" s="27"/>
      <c r="P69" s="88"/>
      <c r="R69" s="1"/>
      <c r="AA69" s="1"/>
      <c r="AC69" s="169"/>
    </row>
    <row r="70" spans="1:29" ht="16.5">
      <c r="A70" s="57"/>
      <c r="B70" s="170"/>
      <c r="C70" s="171"/>
      <c r="D70" s="171"/>
      <c r="E70" s="171"/>
      <c r="F70" s="171"/>
      <c r="G70" s="177"/>
      <c r="H70" s="178"/>
      <c r="I70" s="168"/>
      <c r="J70" s="168"/>
      <c r="K70" s="24"/>
      <c r="L70" s="88"/>
      <c r="M70" s="26"/>
      <c r="N70" s="26"/>
      <c r="O70" s="27"/>
      <c r="P70" s="88"/>
      <c r="R70" s="1"/>
      <c r="AA70" s="1"/>
      <c r="AC70" s="169"/>
    </row>
    <row r="71" spans="1:29" ht="16.5">
      <c r="A71" s="57"/>
      <c r="B71" s="172"/>
      <c r="C71" s="173" t="s">
        <v>89</v>
      </c>
      <c r="D71" s="173"/>
      <c r="E71" s="173"/>
      <c r="F71" s="173"/>
      <c r="G71" s="168"/>
      <c r="H71" s="179"/>
      <c r="I71" s="168"/>
      <c r="J71" s="168"/>
      <c r="K71" s="24"/>
      <c r="L71" s="88"/>
      <c r="M71" s="26"/>
      <c r="N71" s="26"/>
      <c r="O71" s="27"/>
      <c r="P71" s="88"/>
      <c r="R71" s="1"/>
      <c r="AA71" s="1"/>
      <c r="AC71" s="169"/>
    </row>
    <row r="72" spans="1:29" ht="16.5">
      <c r="A72" s="57"/>
      <c r="B72" s="172"/>
      <c r="C72" s="173" t="s">
        <v>90</v>
      </c>
      <c r="D72" s="173"/>
      <c r="E72" s="173"/>
      <c r="F72" s="173"/>
      <c r="G72" s="168"/>
      <c r="H72" s="179"/>
      <c r="I72" s="168"/>
      <c r="J72" s="168"/>
      <c r="K72" s="24"/>
      <c r="L72" s="88"/>
      <c r="M72" s="26"/>
      <c r="N72" s="26"/>
      <c r="O72" s="27"/>
      <c r="P72" s="88"/>
      <c r="R72" s="1"/>
      <c r="AA72" s="1"/>
      <c r="AC72" s="169"/>
    </row>
    <row r="73" spans="1:29" ht="16.5">
      <c r="A73" s="57"/>
      <c r="B73" s="172"/>
      <c r="C73" s="173" t="s">
        <v>91</v>
      </c>
      <c r="D73" s="173"/>
      <c r="E73" s="173"/>
      <c r="F73" s="173"/>
      <c r="G73" s="168"/>
      <c r="H73" s="179"/>
      <c r="I73" s="168"/>
      <c r="J73" s="168"/>
      <c r="L73" s="5"/>
      <c r="M73" s="6"/>
      <c r="N73" s="6"/>
      <c r="O73" s="5"/>
      <c r="P73" s="5"/>
      <c r="R73" s="1"/>
      <c r="AA73" s="1"/>
      <c r="AC73" s="1"/>
    </row>
    <row r="74" spans="2:29" ht="16.5">
      <c r="B74" s="172"/>
      <c r="C74" s="173" t="s">
        <v>92</v>
      </c>
      <c r="D74" s="173"/>
      <c r="E74" s="173"/>
      <c r="F74" s="173"/>
      <c r="G74" s="168"/>
      <c r="H74" s="179"/>
      <c r="I74" s="168"/>
      <c r="J74" s="168"/>
      <c r="R74" s="1"/>
      <c r="AA74" s="1"/>
      <c r="AC74" s="1"/>
    </row>
    <row r="75" spans="2:29" ht="16.5">
      <c r="B75" s="174"/>
      <c r="C75" s="185"/>
      <c r="D75" s="185"/>
      <c r="E75" s="185"/>
      <c r="F75" s="185"/>
      <c r="G75" s="180"/>
      <c r="H75" s="181"/>
      <c r="I75" s="168"/>
      <c r="J75" s="168"/>
      <c r="R75" s="1"/>
      <c r="AA75" s="1"/>
      <c r="AC75" s="1"/>
    </row>
    <row r="76" spans="2:29" ht="16.5">
      <c r="B76" s="104"/>
      <c r="C76" s="176"/>
      <c r="D76" s="176"/>
      <c r="E76" s="176"/>
      <c r="F76" s="176"/>
      <c r="G76" s="168"/>
      <c r="H76" s="168"/>
      <c r="I76" s="168"/>
      <c r="J76" s="168"/>
      <c r="R76" s="1"/>
      <c r="AA76" s="1"/>
      <c r="AC76" s="1"/>
    </row>
    <row r="77" spans="1:29" ht="16.5">
      <c r="A77" s="243" t="s">
        <v>68</v>
      </c>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row>
    <row r="78" spans="1:29" ht="16.5">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row>
    <row r="79" spans="1:31" ht="17.25" thickBot="1">
      <c r="A79" s="2"/>
      <c r="B79" s="2"/>
      <c r="L79" s="11" t="s">
        <v>66</v>
      </c>
      <c r="M79" s="12"/>
      <c r="N79" s="12"/>
      <c r="O79" s="11"/>
      <c r="P79" s="13">
        <v>43589</v>
      </c>
      <c r="AE79" s="1" t="s">
        <v>62</v>
      </c>
    </row>
    <row r="80" spans="1:16" ht="17.25" thickBot="1">
      <c r="A80" s="2"/>
      <c r="B80" s="88"/>
      <c r="C80" s="237" t="s">
        <v>1</v>
      </c>
      <c r="D80" s="238"/>
      <c r="E80" s="238"/>
      <c r="F80" s="239"/>
      <c r="L80" s="5"/>
      <c r="M80" s="6"/>
      <c r="N80" s="6"/>
      <c r="O80" s="5"/>
      <c r="P80" s="5"/>
    </row>
    <row r="81" spans="1:29" ht="17.25" thickBot="1">
      <c r="A81" s="14" t="s">
        <v>2</v>
      </c>
      <c r="B81" s="87" t="s">
        <v>3</v>
      </c>
      <c r="C81" s="234" t="s">
        <v>4</v>
      </c>
      <c r="D81" s="234"/>
      <c r="E81" s="235" t="s">
        <v>5</v>
      </c>
      <c r="F81" s="235"/>
      <c r="G81" s="244" t="s">
        <v>6</v>
      </c>
      <c r="H81" s="244"/>
      <c r="I81" s="247" t="s">
        <v>93</v>
      </c>
      <c r="J81" s="247"/>
      <c r="K81" s="15" t="s">
        <v>7</v>
      </c>
      <c r="L81" s="14" t="s">
        <v>8</v>
      </c>
      <c r="M81" s="233" t="s">
        <v>9</v>
      </c>
      <c r="N81" s="233"/>
      <c r="O81" s="233"/>
      <c r="P81" s="14" t="s">
        <v>10</v>
      </c>
      <c r="Q81" s="16" t="s">
        <v>7</v>
      </c>
      <c r="R81" s="17"/>
      <c r="S81" s="132" t="s">
        <v>110</v>
      </c>
      <c r="T81" s="17"/>
      <c r="U81" s="17"/>
      <c r="V81" s="17"/>
      <c r="W81" s="17"/>
      <c r="X81" s="17"/>
      <c r="Y81" s="17"/>
      <c r="Z81" s="17"/>
      <c r="AA81" s="18"/>
      <c r="AB81" s="17"/>
      <c r="AC81" s="19"/>
    </row>
    <row r="82" spans="1:29" ht="17.25" thickBot="1">
      <c r="A82" s="138" t="s">
        <v>85</v>
      </c>
      <c r="B82" s="21">
        <v>1</v>
      </c>
      <c r="C82" s="153">
        <v>6</v>
      </c>
      <c r="D82" s="154">
        <v>25</v>
      </c>
      <c r="E82" s="153">
        <v>11</v>
      </c>
      <c r="F82" s="154">
        <v>25</v>
      </c>
      <c r="G82" s="153">
        <v>12</v>
      </c>
      <c r="H82" s="154">
        <v>25</v>
      </c>
      <c r="I82" s="153">
        <v>9</v>
      </c>
      <c r="J82" s="154">
        <v>25</v>
      </c>
      <c r="K82" s="24">
        <f>IF(M82&lt;=1,0,IF(M82=4,3,IF(M82=3,3,IF(M82=2,IF(C82+E82+G82+I82&gt;D82+F82+H82+J82,3,2)))))</f>
        <v>0</v>
      </c>
      <c r="L82" s="25" t="s">
        <v>69</v>
      </c>
      <c r="M82" s="26">
        <f>IF(C82&gt;D82,1,0)+IF(E82&gt;F82,1,0)+IF(G82&gt;H82,1,0)+IF(I82&gt;J82,1,0)</f>
        <v>0</v>
      </c>
      <c r="N82" s="26">
        <f>IF(C82&lt;D82,1,0)+IF(E82&lt;F82,1,0)+IF(G82&lt;H82,1,0)+IF(I82&lt;J82,1,0)</f>
        <v>4</v>
      </c>
      <c r="O82" s="27"/>
      <c r="P82" s="25" t="s">
        <v>84</v>
      </c>
      <c r="Q82" s="24">
        <f>IF(N82&lt;=1,0,IF(N82=4,3,IF(N82=3,3,IF(N82=2,IF(D82+F82+H82+J82&gt;C82+E82+G82+I82,3,2)))))</f>
        <v>3</v>
      </c>
      <c r="S82" s="28"/>
      <c r="T82" s="29"/>
      <c r="U82" s="30" t="s">
        <v>12</v>
      </c>
      <c r="V82" s="31" t="s">
        <v>13</v>
      </c>
      <c r="W82" s="31" t="s">
        <v>14</v>
      </c>
      <c r="X82" s="32" t="s">
        <v>43</v>
      </c>
      <c r="Y82" s="31" t="s">
        <v>15</v>
      </c>
      <c r="Z82" s="31" t="s">
        <v>16</v>
      </c>
      <c r="AA82" s="33" t="s">
        <v>43</v>
      </c>
      <c r="AB82" s="34" t="s">
        <v>17</v>
      </c>
      <c r="AC82" s="35" t="s">
        <v>18</v>
      </c>
    </row>
    <row r="83" spans="1:31" ht="16.5">
      <c r="A83" s="138"/>
      <c r="B83" s="63"/>
      <c r="C83" s="183"/>
      <c r="D83" s="183"/>
      <c r="E83" s="183"/>
      <c r="F83" s="183"/>
      <c r="G83" s="98"/>
      <c r="H83" s="98"/>
      <c r="I83" s="98"/>
      <c r="J83" s="98"/>
      <c r="K83" s="98">
        <f aca="true" t="shared" si="11" ref="K83:K143">IF(M83=2,3,IF(M83=0,0,IF(C83+E83=D83+F83,1.5,IF(C83+E83&gt;D83+F83,2,1))))</f>
        <v>0</v>
      </c>
      <c r="L83" s="184"/>
      <c r="M83" s="99">
        <f aca="true" t="shared" si="12" ref="M83:M143">IF(C83&gt;D83,1,0)+IF(E83&gt;F83,1,0)+IF(G83&gt;H83,1,0)</f>
        <v>0</v>
      </c>
      <c r="N83" s="99">
        <f aca="true" t="shared" si="13" ref="N83:N143">IF(C83&lt;D83,1,0)+IF(E83&lt;F83,1,0)+IF(G83&lt;H83,1,0)</f>
        <v>0</v>
      </c>
      <c r="O83" s="100"/>
      <c r="P83" s="184"/>
      <c r="Q83" s="182">
        <f aca="true" t="shared" si="14" ref="Q83:Q143">IF(N83=2,3,IF(N83=0,0,IF(C83+E83=D83+F83,1.5,IF(C83+E83&lt;D83+F83,2,1))))</f>
        <v>0</v>
      </c>
      <c r="S83" s="165">
        <v>1</v>
      </c>
      <c r="T83" s="41"/>
      <c r="U83" s="42" t="s">
        <v>84</v>
      </c>
      <c r="V83" s="43">
        <f>SUMIF(L$82:L$84,U83,C$82:C$84)+SUMIF(P$82:P$84,U83,D$82:D$84)+SUMIF(L$82:L$84,U83,E$82:E$84)+SUMIF(P$82:P$84,U83,F$82:F$84)+SUMIF(L$82:L$84,U83,G$82:G$84)+SUMIF(P$82:P$84,U83,H$82:H$84)</f>
        <v>75</v>
      </c>
      <c r="W83" s="43">
        <f>SUMIF(L$82:L$84,U83,D$82:D$84)+SUMIF(P$82:P$84,U83,C$82:C$84)+SUMIF(L$82:L$84,U83,F$82:F$84)+SUMIF(P$82:P$84,U83,E$82:E$84)+SUMIF(L$82:L$84,U83,H$82:H$84)+SUMIF(P$82:P$84,U83,G$82:G$84)</f>
        <v>29</v>
      </c>
      <c r="X83" s="44">
        <f>_xlfn.IFERROR(V83/W83,0)</f>
        <v>2.586206896551724</v>
      </c>
      <c r="Y83" s="43">
        <f>SUMIF(L$82:L$84,U83,M$82:M$84)+SUMIF(P$82:P$84,U83,N$82:N$84)</f>
        <v>4</v>
      </c>
      <c r="Z83" s="43">
        <f>SUMIF(L$82:L$84,U83,N$82:N$84)+SUMIF(P$82:P$84,U83,$M$82:M$84)</f>
        <v>0</v>
      </c>
      <c r="AA83" s="45">
        <f>_xlfn.IFERROR(Y83/Z83,0)</f>
        <v>0</v>
      </c>
      <c r="AB83" s="46">
        <f>SUMIF(L$82:L$84,U83,K$82:K$84)+SUMIF(P$82:P$84,U83,Q$82:Q$84)</f>
        <v>3</v>
      </c>
      <c r="AC83" s="47">
        <f>RANK(AB83,AB$83:AB$84,0)</f>
        <v>1</v>
      </c>
      <c r="AD83" s="245" t="s">
        <v>88</v>
      </c>
      <c r="AE83" s="246"/>
    </row>
    <row r="84" spans="1:29" ht="16.5">
      <c r="A84" s="20"/>
      <c r="B84" s="63"/>
      <c r="C84" s="98"/>
      <c r="D84" s="98"/>
      <c r="E84" s="98"/>
      <c r="F84" s="98"/>
      <c r="G84" s="98"/>
      <c r="H84" s="98"/>
      <c r="I84" s="98"/>
      <c r="J84" s="98"/>
      <c r="K84" s="98">
        <f t="shared" si="11"/>
        <v>0</v>
      </c>
      <c r="L84" s="137"/>
      <c r="M84" s="99">
        <f t="shared" si="12"/>
        <v>0</v>
      </c>
      <c r="N84" s="99">
        <f t="shared" si="13"/>
        <v>0</v>
      </c>
      <c r="O84" s="100"/>
      <c r="P84" s="137"/>
      <c r="Q84" s="182">
        <f t="shared" si="14"/>
        <v>0</v>
      </c>
      <c r="S84" s="49">
        <v>2</v>
      </c>
      <c r="T84" s="41"/>
      <c r="U84" s="50" t="s">
        <v>69</v>
      </c>
      <c r="V84" s="43">
        <f>SUMIF(L$82:L$84,U84,C$82:C$84)+SUMIF(P$82:P$84,U84,D$82:D$84)+SUMIF(L$82:L$84,U84,E$82:E$84)+SUMIF(P$82:P$84,U84,F$82:F$84)+SUMIF(L$82:L$84,U84,G$82:G$84)+SUMIF(P$82:P$84,U84,H$82:H$84)</f>
        <v>29</v>
      </c>
      <c r="W84" s="43">
        <f>SUMIF(L$82:L$84,U84,D$82:D$84)+SUMIF(P$82:P$84,U84,C$82:C$84)+SUMIF(L$82:L$84,U84,F$82:F$84)+SUMIF(P$82:P$84,U84,E$82:E$84)+SUMIF(L$82:L$84,U84,H$82:H$84)+SUMIF(P$82:P$84,U84,G$82:G$84)</f>
        <v>75</v>
      </c>
      <c r="X84" s="44">
        <f>_xlfn.IFERROR(V84/W84,0)</f>
        <v>0.38666666666666666</v>
      </c>
      <c r="Y84" s="43">
        <f>SUMIF(L$82:L$84,U84,M$82:M$84)+SUMIF(P$82:P$84,U84,N$82:N$84)</f>
        <v>0</v>
      </c>
      <c r="Z84" s="43">
        <f>SUMIF(L$82:L$84,U84,N$82:N$84)+SUMIF(P$82:P$84,U84,$M$82:M$84)</f>
        <v>4</v>
      </c>
      <c r="AA84" s="45">
        <f>_xlfn.IFERROR(Y84/Z84,0)</f>
        <v>0</v>
      </c>
      <c r="AB84" s="46">
        <f>SUMIF(L$82:L$84,U84,K$82:K$84)+SUMIF(P$82:P$84,U84,Q$82:Q$84)</f>
        <v>0</v>
      </c>
      <c r="AC84" s="47">
        <f>RANK(AB84,AB$83:AB$84,0)</f>
        <v>2</v>
      </c>
    </row>
    <row r="85" spans="1:29" ht="16.5" hidden="1">
      <c r="A85" s="20"/>
      <c r="B85" s="63"/>
      <c r="C85" s="24"/>
      <c r="D85" s="24"/>
      <c r="E85" s="24"/>
      <c r="F85" s="24"/>
      <c r="G85" s="98"/>
      <c r="H85" s="98"/>
      <c r="I85" s="98"/>
      <c r="J85" s="98"/>
      <c r="K85" s="98">
        <f t="shared" si="11"/>
        <v>0</v>
      </c>
      <c r="L85" s="137"/>
      <c r="M85" s="99">
        <f t="shared" si="12"/>
        <v>0</v>
      </c>
      <c r="N85" s="99">
        <f t="shared" si="13"/>
        <v>0</v>
      </c>
      <c r="O85" s="100"/>
      <c r="P85" s="137"/>
      <c r="Q85" s="101">
        <f t="shared" si="14"/>
        <v>0</v>
      </c>
      <c r="S85" s="49">
        <v>3</v>
      </c>
      <c r="T85" s="41"/>
      <c r="U85" s="50" t="s">
        <v>65</v>
      </c>
      <c r="V85" s="43">
        <f>SUMIF(L$82:L$84,U85,C$82:C$84)+SUMIF(P$82:P$84,U85,D$82:D$84)+SUMIF(L$82:L$84,U85,E$82:E$84)+SUMIF(P$82:P$84,U85,F$82:F$84)+SUMIF(L$82:L$84,U85,G$82:G$84)+SUMIF(P$82:P$84,U85,H$82:H$84)</f>
        <v>0</v>
      </c>
      <c r="W85" s="43">
        <f>SUMIF(L$82:L$84,U85,D$82:D$84)+SUMIF(P$82:P$84,U85,C$82:C$84)+SUMIF(L$82:L$84,U85,F$82:F$84)+SUMIF(P$82:P$84,U85,E$82:E$84)+SUMIF(L$82:L$84,U85,H$82:H$84)+SUMIF(P$82:P$84,U85,G$82:G$84)</f>
        <v>0</v>
      </c>
      <c r="X85" s="44">
        <f>_xlfn.IFERROR(V85/W85,0)</f>
        <v>0</v>
      </c>
      <c r="Y85" s="43">
        <f>SUMIF(L$82:L$84,U85,M$82:M$84)+SUMIF(P$82:P$84,U85,N$82:N$84)</f>
        <v>0</v>
      </c>
      <c r="Z85" s="43">
        <f>SUMIF(L$82:L$84,U85,N$82:N$84)+SUMIF(P$82:P$84,U85,$M$82:M$84)</f>
        <v>0</v>
      </c>
      <c r="AA85" s="45">
        <f>_xlfn.IFERROR(Y85/Z85,0)</f>
        <v>0</v>
      </c>
      <c r="AB85" s="46">
        <f>SUMIF(L$82:L$84,U85,K$82:K$84)+SUMIF(P$82:P$84,U85,Q$82:Q$84)</f>
        <v>0</v>
      </c>
      <c r="AC85" s="53">
        <f>RANK(AB85,AB$8:AB$21,0)</f>
        <v>4</v>
      </c>
    </row>
    <row r="86" spans="1:29" ht="16.5" hidden="1">
      <c r="A86" s="138"/>
      <c r="B86" s="63"/>
      <c r="C86" s="95"/>
      <c r="D86" s="96"/>
      <c r="E86" s="95"/>
      <c r="F86" s="96"/>
      <c r="G86" s="98"/>
      <c r="H86" s="98"/>
      <c r="I86" s="98"/>
      <c r="J86" s="98"/>
      <c r="K86" s="24">
        <f t="shared" si="11"/>
        <v>0</v>
      </c>
      <c r="L86" s="97"/>
      <c r="M86" s="26">
        <f t="shared" si="12"/>
        <v>0</v>
      </c>
      <c r="N86" s="26">
        <f t="shared" si="13"/>
        <v>0</v>
      </c>
      <c r="O86" s="27"/>
      <c r="P86" s="97"/>
      <c r="Q86" s="7">
        <f t="shared" si="14"/>
        <v>0</v>
      </c>
      <c r="S86" s="49">
        <v>4</v>
      </c>
      <c r="T86" s="41"/>
      <c r="U86" s="50" t="s">
        <v>52</v>
      </c>
      <c r="V86" s="51">
        <f>SUMIF(L$7:L$68,U86,C$7:C$68)+SUMIF(P$7:P$68,U86,D$7:D$68)+SUMIF(L$7:L$68,U86,E$7:E$68)+SUMIF(P$7:P$68,U86,F$7:F$68)+SUMIF(L$7:L$68,U86,G$7:G$68)+SUMIF(P$7:P$68,U86,H$7:H$68)</f>
        <v>0</v>
      </c>
      <c r="W86" s="51">
        <f>SUMIF(L$7:L$68,U86,D$7:D$68)+SUMIF(P$7:P$68,U86,C$7:C$68)+SUMIF(L$7:L$68,U86,F$7:F$68)+SUMIF(P$7:P$68,U86,E$7:E$68)+SUMIF(L$7:L$68,U86,H$7:H$68)+SUMIF(P$7:P$68,U86,G$7:G$68)</f>
        <v>0</v>
      </c>
      <c r="X86" s="129">
        <f>_xlfn.IFERROR(V86/W86,0)</f>
        <v>0</v>
      </c>
      <c r="Y86" s="51">
        <f>SUMIF(L$7:L$68,U86,M$7:M$68)+SUMIF(P$7:P$68,U86,N$7:N$68)</f>
        <v>0</v>
      </c>
      <c r="Z86" s="51">
        <f>SUMIF(L$7:L$68,U86,N$7:N$68)+SUMIF(P$7:P$68,U86,$M$7:M$68)</f>
        <v>0</v>
      </c>
      <c r="AA86" s="130">
        <f>_xlfn.IFERROR(Y86/Z86,0)</f>
        <v>0</v>
      </c>
      <c r="AB86" s="52">
        <f>SUMIF(L$7:L$68,U86,K$7:K$68)+SUMIF(P$7:P$68,U86,Q$7:Q$68)</f>
        <v>0</v>
      </c>
      <c r="AC86" s="53">
        <f>RANK(AB86,AB$8:AB$21,0)</f>
        <v>4</v>
      </c>
    </row>
    <row r="87" spans="1:29" ht="17.25" hidden="1" thickBot="1">
      <c r="A87" s="138"/>
      <c r="B87" s="63"/>
      <c r="C87" s="102"/>
      <c r="D87" s="103"/>
      <c r="E87" s="102"/>
      <c r="F87" s="103"/>
      <c r="G87" s="98"/>
      <c r="H87" s="98"/>
      <c r="I87" s="98"/>
      <c r="J87" s="98"/>
      <c r="K87" s="24">
        <f t="shared" si="11"/>
        <v>0</v>
      </c>
      <c r="L87" s="25"/>
      <c r="M87" s="26">
        <f t="shared" si="12"/>
        <v>0</v>
      </c>
      <c r="N87" s="26">
        <f t="shared" si="13"/>
        <v>0</v>
      </c>
      <c r="O87" s="27"/>
      <c r="P87" s="25"/>
      <c r="Q87" s="7">
        <f t="shared" si="14"/>
        <v>0</v>
      </c>
      <c r="S87" s="125">
        <v>5</v>
      </c>
      <c r="T87" s="100"/>
      <c r="U87" s="126" t="s">
        <v>20</v>
      </c>
      <c r="V87" s="127">
        <f>SUMIF(L$7:L$68,U87,C$7:C$68)+SUMIF(P$7:P$68,U87,D$7:D$68)+SUMIF(L$7:L$68,U87,E$7:E$68)+SUMIF(P$7:P$68,U87,F$7:F$68)+SUMIF(L$7:L$68,U87,G$7:G$68)+SUMIF(P$7:P$68,U87,H$7:H$68)</f>
        <v>0</v>
      </c>
      <c r="W87" s="127">
        <f>SUMIF(L$7:L$68,U87,D$7:D$68)+SUMIF(P$7:P$68,U87,C$7:C$68)+SUMIF(L$7:L$68,U87,F$7:F$68)+SUMIF(P$7:P$68,U87,E$7:E$68)+SUMIF(L$7:L$68,U87,H$7:H$68)+SUMIF(P$7:P$68,U87,G$7:G$68)</f>
        <v>0</v>
      </c>
      <c r="X87" s="128">
        <f aca="true" t="shared" si="15" ref="X87:X96">_xlfn.IFERROR(V87/W87,0)</f>
        <v>0</v>
      </c>
      <c r="Y87" s="127">
        <f>SUMIF(L$7:L$68,U87,M$7:M$68)+SUMIF(P$7:P$68,U87,N$7:N$68)</f>
        <v>0</v>
      </c>
      <c r="Z87" s="127">
        <f>SUMIF(L$7:L$68,U87,N$7:N$68)+SUMIF(P$7:P$68,U87,$M$7:M$68)</f>
        <v>0</v>
      </c>
      <c r="AA87" s="128">
        <f aca="true" t="shared" si="16" ref="AA87:AA96">_xlfn.IFERROR(Y87/Z87,0)</f>
        <v>0</v>
      </c>
      <c r="AB87" s="127">
        <f>SUMIF(L$7:L$68,U87,K$7:K$68)+SUMIF(P$7:P$68,U87,Q$7:Q$68)</f>
        <v>0</v>
      </c>
      <c r="AC87" s="127">
        <f>RANK(AB87,AB$8:AB$21,0)</f>
        <v>4</v>
      </c>
    </row>
    <row r="88" spans="1:29" ht="16.5" hidden="1">
      <c r="A88" s="20"/>
      <c r="B88" s="20"/>
      <c r="C88" s="95"/>
      <c r="D88" s="96"/>
      <c r="E88" s="95"/>
      <c r="F88" s="96"/>
      <c r="G88" s="95"/>
      <c r="H88" s="96"/>
      <c r="I88" s="24"/>
      <c r="J88" s="24"/>
      <c r="K88" s="24">
        <f t="shared" si="11"/>
        <v>0</v>
      </c>
      <c r="L88" s="25"/>
      <c r="M88" s="26">
        <f t="shared" si="12"/>
        <v>0</v>
      </c>
      <c r="N88" s="26">
        <f t="shared" si="13"/>
        <v>0</v>
      </c>
      <c r="O88" s="27"/>
      <c r="P88" s="25"/>
      <c r="Q88" s="7">
        <f t="shared" si="14"/>
        <v>0</v>
      </c>
      <c r="S88" s="40">
        <v>6</v>
      </c>
      <c r="T88" s="41"/>
      <c r="U88" s="94" t="s">
        <v>21</v>
      </c>
      <c r="V88" s="43">
        <f aca="true" t="shared" si="17" ref="V88:V96">SUMIF(L$7:L$68,U88,C$7:C$68)+SUMIF(P$7:P$68,U88,D$7:D$68)+SUMIF(L$7:L$68,U88,E$7:E$68)+SUMIF(P$7:P$68,U88,F$7:F$68)+SUMIF(L$7:L$68,U88,G$7:G$68)+SUMIF(P$7:P$68,U88,H$7:H$68)</f>
        <v>0</v>
      </c>
      <c r="W88" s="43">
        <f aca="true" t="shared" si="18" ref="W88:W96">SUMIF(L$7:L$68,U88,D$7:D$68)+SUMIF(P$7:P$68,U88,C$7:C$68)+SUMIF(L$7:L$68,U88,F$7:F$68)+SUMIF(P$7:P$68,U88,E$7:E$68)+SUMIF(L$7:L$68,U88,H$7:H$68)+SUMIF(P$7:P$68,U88,G$7:G$68)</f>
        <v>0</v>
      </c>
      <c r="X88" s="44">
        <f t="shared" si="15"/>
        <v>0</v>
      </c>
      <c r="Y88" s="43">
        <f aca="true" t="shared" si="19" ref="Y88:Y96">SUMIF(L$7:L$68,U88,M$7:M$68)+SUMIF(P$7:P$68,U88,N$7:N$68)</f>
        <v>0</v>
      </c>
      <c r="Z88" s="43">
        <f>SUMIF(L$7:L$68,U88,N$7:N$68)+SUMIF(P$7:P$68,U88,$M$7:M$68)</f>
        <v>0</v>
      </c>
      <c r="AA88" s="45">
        <f t="shared" si="16"/>
        <v>0</v>
      </c>
      <c r="AB88" s="46">
        <f aca="true" t="shared" si="20" ref="AB88:AB96">SUMIF(L$7:L$68,U88,K$7:K$68)+SUMIF(P$7:P$68,U88,Q$7:Q$68)</f>
        <v>0</v>
      </c>
      <c r="AC88" s="47">
        <f aca="true" t="shared" si="21" ref="AC88:AC96">RANK(AB88,AB$8:AB$21,0)</f>
        <v>4</v>
      </c>
    </row>
    <row r="89" spans="1:29" ht="16.5" hidden="1">
      <c r="A89" s="20"/>
      <c r="B89" s="20"/>
      <c r="C89" s="38"/>
      <c r="D89" s="39"/>
      <c r="E89" s="38"/>
      <c r="F89" s="39"/>
      <c r="G89" s="38"/>
      <c r="H89" s="39"/>
      <c r="I89" s="24"/>
      <c r="J89" s="24"/>
      <c r="K89" s="24">
        <f t="shared" si="11"/>
        <v>0</v>
      </c>
      <c r="L89" s="25"/>
      <c r="M89" s="26">
        <f t="shared" si="12"/>
        <v>0</v>
      </c>
      <c r="N89" s="26">
        <f t="shared" si="13"/>
        <v>0</v>
      </c>
      <c r="O89" s="27"/>
      <c r="P89" s="25"/>
      <c r="Q89" s="7">
        <f t="shared" si="14"/>
        <v>0</v>
      </c>
      <c r="S89" s="49">
        <v>7</v>
      </c>
      <c r="T89" s="41"/>
      <c r="U89" s="50" t="s">
        <v>22</v>
      </c>
      <c r="V89" s="51">
        <f t="shared" si="17"/>
        <v>0</v>
      </c>
      <c r="W89" s="51">
        <f t="shared" si="18"/>
        <v>0</v>
      </c>
      <c r="X89" s="44">
        <f t="shared" si="15"/>
        <v>0</v>
      </c>
      <c r="Y89" s="51">
        <f t="shared" si="19"/>
        <v>0</v>
      </c>
      <c r="Z89" s="51">
        <f>SUMIF(L$7:L$68,U89,N$7:N$68)+SUMIF(P$7:P$68,U89,$M$7:M$68)</f>
        <v>0</v>
      </c>
      <c r="AA89" s="45">
        <f t="shared" si="16"/>
        <v>0</v>
      </c>
      <c r="AB89" s="52">
        <f t="shared" si="20"/>
        <v>0</v>
      </c>
      <c r="AC89" s="53">
        <f t="shared" si="21"/>
        <v>4</v>
      </c>
    </row>
    <row r="90" spans="1:29" ht="16.5" hidden="1">
      <c r="A90" s="20"/>
      <c r="B90" s="20"/>
      <c r="C90" s="38"/>
      <c r="D90" s="39"/>
      <c r="E90" s="38"/>
      <c r="F90" s="39"/>
      <c r="G90" s="38"/>
      <c r="H90" s="39"/>
      <c r="I90" s="24"/>
      <c r="J90" s="24"/>
      <c r="K90" s="24">
        <f t="shared" si="11"/>
        <v>0</v>
      </c>
      <c r="L90" s="25"/>
      <c r="M90" s="26">
        <f t="shared" si="12"/>
        <v>0</v>
      </c>
      <c r="N90" s="26">
        <f t="shared" si="13"/>
        <v>0</v>
      </c>
      <c r="O90" s="27"/>
      <c r="P90" s="25"/>
      <c r="Q90" s="7">
        <f t="shared" si="14"/>
        <v>0</v>
      </c>
      <c r="S90" s="49">
        <v>8</v>
      </c>
      <c r="T90" s="41"/>
      <c r="U90" s="50" t="s">
        <v>23</v>
      </c>
      <c r="V90" s="51">
        <f t="shared" si="17"/>
        <v>0</v>
      </c>
      <c r="W90" s="51">
        <f t="shared" si="18"/>
        <v>0</v>
      </c>
      <c r="X90" s="44">
        <f t="shared" si="15"/>
        <v>0</v>
      </c>
      <c r="Y90" s="51">
        <f t="shared" si="19"/>
        <v>0</v>
      </c>
      <c r="Z90" s="51">
        <f>SUMIF(L$7:L$68,U90,N$7:N$68)+SUMIF(P$7:P$68,U90,$M$7:M$68)</f>
        <v>0</v>
      </c>
      <c r="AA90" s="45">
        <f t="shared" si="16"/>
        <v>0</v>
      </c>
      <c r="AB90" s="52">
        <f t="shared" si="20"/>
        <v>0</v>
      </c>
      <c r="AC90" s="53">
        <f t="shared" si="21"/>
        <v>4</v>
      </c>
    </row>
    <row r="91" spans="1:29" ht="16.5" hidden="1">
      <c r="A91" s="20"/>
      <c r="B91" s="20"/>
      <c r="C91" s="38"/>
      <c r="D91" s="39"/>
      <c r="E91" s="38"/>
      <c r="F91" s="39"/>
      <c r="G91" s="38"/>
      <c r="H91" s="39"/>
      <c r="I91" s="24"/>
      <c r="J91" s="24"/>
      <c r="K91" s="24">
        <f t="shared" si="11"/>
        <v>0</v>
      </c>
      <c r="L91" s="25"/>
      <c r="M91" s="26">
        <f t="shared" si="12"/>
        <v>0</v>
      </c>
      <c r="N91" s="26">
        <f t="shared" si="13"/>
        <v>0</v>
      </c>
      <c r="O91" s="27"/>
      <c r="P91" s="25"/>
      <c r="Q91" s="7">
        <f t="shared" si="14"/>
        <v>0</v>
      </c>
      <c r="S91" s="49">
        <v>9</v>
      </c>
      <c r="T91" s="41"/>
      <c r="U91" s="50" t="s">
        <v>24</v>
      </c>
      <c r="V91" s="51">
        <f t="shared" si="17"/>
        <v>0</v>
      </c>
      <c r="W91" s="51">
        <f t="shared" si="18"/>
        <v>0</v>
      </c>
      <c r="X91" s="44">
        <f t="shared" si="15"/>
        <v>0</v>
      </c>
      <c r="Y91" s="51">
        <f t="shared" si="19"/>
        <v>0</v>
      </c>
      <c r="Z91" s="51">
        <f>SUMIF(L$7:L$68,U91,N$7:N$68)+SUMIF(P$7:P$68,U91,$M$7:M$68)</f>
        <v>0</v>
      </c>
      <c r="AA91" s="45">
        <f t="shared" si="16"/>
        <v>0</v>
      </c>
      <c r="AB91" s="52">
        <f t="shared" si="20"/>
        <v>0</v>
      </c>
      <c r="AC91" s="53">
        <f t="shared" si="21"/>
        <v>4</v>
      </c>
    </row>
    <row r="92" spans="1:29" ht="16.5" hidden="1">
      <c r="A92" s="20"/>
      <c r="B92" s="20"/>
      <c r="C92" s="38"/>
      <c r="D92" s="39"/>
      <c r="E92" s="38"/>
      <c r="F92" s="39"/>
      <c r="G92" s="38"/>
      <c r="H92" s="39"/>
      <c r="I92" s="24"/>
      <c r="J92" s="24"/>
      <c r="K92" s="24">
        <f t="shared" si="11"/>
        <v>0</v>
      </c>
      <c r="L92" s="25"/>
      <c r="M92" s="26">
        <f t="shared" si="12"/>
        <v>0</v>
      </c>
      <c r="N92" s="26">
        <f t="shared" si="13"/>
        <v>0</v>
      </c>
      <c r="O92" s="27"/>
      <c r="P92" s="25"/>
      <c r="Q92" s="7">
        <f t="shared" si="14"/>
        <v>0</v>
      </c>
      <c r="S92" s="49">
        <v>10</v>
      </c>
      <c r="T92" s="41"/>
      <c r="U92" s="50" t="s">
        <v>25</v>
      </c>
      <c r="V92" s="51">
        <f t="shared" si="17"/>
        <v>0</v>
      </c>
      <c r="W92" s="51">
        <f t="shared" si="18"/>
        <v>0</v>
      </c>
      <c r="X92" s="44">
        <f t="shared" si="15"/>
        <v>0</v>
      </c>
      <c r="Y92" s="51">
        <f t="shared" si="19"/>
        <v>0</v>
      </c>
      <c r="Z92" s="51">
        <f>SUMIF(L$7:L$68,U92,N$7:N$68)+SUMIF(P$7:P$68,U92,$M$7:M$68)</f>
        <v>0</v>
      </c>
      <c r="AA92" s="45">
        <f t="shared" si="16"/>
        <v>0</v>
      </c>
      <c r="AB92" s="52">
        <f t="shared" si="20"/>
        <v>0</v>
      </c>
      <c r="AC92" s="53">
        <f t="shared" si="21"/>
        <v>4</v>
      </c>
    </row>
    <row r="93" spans="1:29" ht="16.5" hidden="1">
      <c r="A93" s="20"/>
      <c r="B93" s="20"/>
      <c r="C93" s="38"/>
      <c r="D93" s="39"/>
      <c r="E93" s="38"/>
      <c r="F93" s="39"/>
      <c r="G93" s="38"/>
      <c r="H93" s="39"/>
      <c r="I93" s="24"/>
      <c r="J93" s="24"/>
      <c r="K93" s="24">
        <f t="shared" si="11"/>
        <v>0</v>
      </c>
      <c r="L93" s="25"/>
      <c r="M93" s="26">
        <f t="shared" si="12"/>
        <v>0</v>
      </c>
      <c r="N93" s="26">
        <f t="shared" si="13"/>
        <v>0</v>
      </c>
      <c r="O93" s="27"/>
      <c r="P93" s="25"/>
      <c r="Q93" s="7">
        <f t="shared" si="14"/>
        <v>0</v>
      </c>
      <c r="S93" s="49">
        <v>11</v>
      </c>
      <c r="T93" s="41"/>
      <c r="U93" s="50" t="s">
        <v>26</v>
      </c>
      <c r="V93" s="51">
        <f t="shared" si="17"/>
        <v>0</v>
      </c>
      <c r="W93" s="51">
        <f t="shared" si="18"/>
        <v>0</v>
      </c>
      <c r="X93" s="44">
        <f t="shared" si="15"/>
        <v>0</v>
      </c>
      <c r="Y93" s="51">
        <f t="shared" si="19"/>
        <v>0</v>
      </c>
      <c r="Z93" s="51">
        <f>SUMIF(L$7:L$68,U93,N$7:N$68)+SUMIF(P$7:P$68,U93,$M$7:M$68)</f>
        <v>0</v>
      </c>
      <c r="AA93" s="45">
        <f t="shared" si="16"/>
        <v>0</v>
      </c>
      <c r="AB93" s="52">
        <f t="shared" si="20"/>
        <v>0</v>
      </c>
      <c r="AC93" s="53">
        <f t="shared" si="21"/>
        <v>4</v>
      </c>
    </row>
    <row r="94" spans="1:29" ht="16.5" hidden="1">
      <c r="A94" s="20"/>
      <c r="B94" s="20"/>
      <c r="C94" s="38"/>
      <c r="D94" s="39"/>
      <c r="E94" s="38"/>
      <c r="F94" s="39"/>
      <c r="G94" s="38"/>
      <c r="H94" s="39"/>
      <c r="I94" s="24"/>
      <c r="J94" s="24"/>
      <c r="K94" s="24">
        <f t="shared" si="11"/>
        <v>0</v>
      </c>
      <c r="L94" s="25"/>
      <c r="M94" s="26">
        <f t="shared" si="12"/>
        <v>0</v>
      </c>
      <c r="N94" s="26">
        <f t="shared" si="13"/>
        <v>0</v>
      </c>
      <c r="O94" s="27"/>
      <c r="P94" s="25"/>
      <c r="Q94" s="7">
        <f t="shared" si="14"/>
        <v>0</v>
      </c>
      <c r="S94" s="49">
        <v>12</v>
      </c>
      <c r="T94" s="41"/>
      <c r="U94" s="50" t="s">
        <v>27</v>
      </c>
      <c r="V94" s="51">
        <f t="shared" si="17"/>
        <v>0</v>
      </c>
      <c r="W94" s="51">
        <f t="shared" si="18"/>
        <v>0</v>
      </c>
      <c r="X94" s="44">
        <f t="shared" si="15"/>
        <v>0</v>
      </c>
      <c r="Y94" s="51">
        <f t="shared" si="19"/>
        <v>0</v>
      </c>
      <c r="Z94" s="51">
        <f>SUMIF(L$7:L$68,U94,N$7:N$68)+SUMIF(P$7:P$68,U94,$M$7:M$68)</f>
        <v>0</v>
      </c>
      <c r="AA94" s="45">
        <f t="shared" si="16"/>
        <v>0</v>
      </c>
      <c r="AB94" s="52">
        <f t="shared" si="20"/>
        <v>0</v>
      </c>
      <c r="AC94" s="53">
        <f t="shared" si="21"/>
        <v>4</v>
      </c>
    </row>
    <row r="95" spans="1:29" ht="16.5" hidden="1">
      <c r="A95" s="20"/>
      <c r="B95" s="20"/>
      <c r="C95" s="38"/>
      <c r="D95" s="39"/>
      <c r="E95" s="38"/>
      <c r="F95" s="39"/>
      <c r="G95" s="38"/>
      <c r="H95" s="39"/>
      <c r="I95" s="24"/>
      <c r="J95" s="24"/>
      <c r="K95" s="24">
        <f t="shared" si="11"/>
        <v>0</v>
      </c>
      <c r="L95" s="25"/>
      <c r="M95" s="26">
        <f t="shared" si="12"/>
        <v>0</v>
      </c>
      <c r="N95" s="26">
        <f t="shared" si="13"/>
        <v>0</v>
      </c>
      <c r="O95" s="27"/>
      <c r="P95" s="25"/>
      <c r="Q95" s="7">
        <f t="shared" si="14"/>
        <v>0</v>
      </c>
      <c r="S95" s="49">
        <v>13</v>
      </c>
      <c r="T95" s="41"/>
      <c r="U95" s="50" t="s">
        <v>28</v>
      </c>
      <c r="V95" s="51">
        <f t="shared" si="17"/>
        <v>0</v>
      </c>
      <c r="W95" s="51">
        <f t="shared" si="18"/>
        <v>0</v>
      </c>
      <c r="X95" s="44">
        <f t="shared" si="15"/>
        <v>0</v>
      </c>
      <c r="Y95" s="51">
        <f t="shared" si="19"/>
        <v>0</v>
      </c>
      <c r="Z95" s="51">
        <f>SUMIF(L$7:L$68,U95,N$7:N$68)+SUMIF(P$7:P$68,U95,$M$7:M$68)</f>
        <v>0</v>
      </c>
      <c r="AA95" s="45">
        <f t="shared" si="16"/>
        <v>0</v>
      </c>
      <c r="AB95" s="52">
        <f t="shared" si="20"/>
        <v>0</v>
      </c>
      <c r="AC95" s="53">
        <f t="shared" si="21"/>
        <v>4</v>
      </c>
    </row>
    <row r="96" spans="1:29" ht="16.5" hidden="1">
      <c r="A96" s="20"/>
      <c r="B96" s="20"/>
      <c r="C96" s="38"/>
      <c r="D96" s="39"/>
      <c r="E96" s="38"/>
      <c r="F96" s="39"/>
      <c r="G96" s="38"/>
      <c r="H96" s="39"/>
      <c r="I96" s="24"/>
      <c r="J96" s="24"/>
      <c r="K96" s="24">
        <f t="shared" si="11"/>
        <v>0</v>
      </c>
      <c r="L96" s="25"/>
      <c r="M96" s="26">
        <f t="shared" si="12"/>
        <v>0</v>
      </c>
      <c r="N96" s="26">
        <f t="shared" si="13"/>
        <v>0</v>
      </c>
      <c r="O96" s="27"/>
      <c r="P96" s="25"/>
      <c r="Q96" s="7">
        <f t="shared" si="14"/>
        <v>0</v>
      </c>
      <c r="S96" s="49">
        <v>14</v>
      </c>
      <c r="T96" s="41"/>
      <c r="U96" s="50" t="s">
        <v>29</v>
      </c>
      <c r="V96" s="51">
        <f t="shared" si="17"/>
        <v>0</v>
      </c>
      <c r="W96" s="51">
        <f t="shared" si="18"/>
        <v>0</v>
      </c>
      <c r="X96" s="44">
        <f t="shared" si="15"/>
        <v>0</v>
      </c>
      <c r="Y96" s="51">
        <f t="shared" si="19"/>
        <v>0</v>
      </c>
      <c r="Z96" s="51">
        <f>SUMIF(L$7:L$68,U96,N$7:N$68)+SUMIF(P$7:P$68,U96,$M$7:M$68)</f>
        <v>0</v>
      </c>
      <c r="AA96" s="45">
        <f t="shared" si="16"/>
        <v>0</v>
      </c>
      <c r="AB96" s="52">
        <f t="shared" si="20"/>
        <v>0</v>
      </c>
      <c r="AC96" s="53">
        <f t="shared" si="21"/>
        <v>4</v>
      </c>
    </row>
    <row r="97" spans="1:27" ht="16.5" hidden="1">
      <c r="A97" s="55"/>
      <c r="B97" s="55"/>
      <c r="C97" s="38"/>
      <c r="D97" s="39"/>
      <c r="E97" s="38"/>
      <c r="F97" s="39"/>
      <c r="G97" s="38"/>
      <c r="H97" s="39"/>
      <c r="I97" s="24"/>
      <c r="J97" s="24"/>
      <c r="K97" s="24">
        <f t="shared" si="11"/>
        <v>0</v>
      </c>
      <c r="L97" s="25"/>
      <c r="M97" s="26">
        <f t="shared" si="12"/>
        <v>0</v>
      </c>
      <c r="N97" s="26">
        <f t="shared" si="13"/>
        <v>0</v>
      </c>
      <c r="O97" s="27"/>
      <c r="P97" s="25"/>
      <c r="Q97" s="7">
        <f t="shared" si="14"/>
        <v>0</v>
      </c>
      <c r="U97" s="48"/>
      <c r="V97" s="48"/>
      <c r="W97" s="48"/>
      <c r="X97" s="48"/>
      <c r="Y97" s="48"/>
      <c r="Z97" s="48"/>
      <c r="AA97" s="56"/>
    </row>
    <row r="98" spans="1:27" ht="16.5" hidden="1">
      <c r="A98" s="20"/>
      <c r="B98" s="20"/>
      <c r="C98" s="38"/>
      <c r="D98" s="39"/>
      <c r="E98" s="38"/>
      <c r="F98" s="39"/>
      <c r="G98" s="38"/>
      <c r="H98" s="39"/>
      <c r="I98" s="24"/>
      <c r="J98" s="24"/>
      <c r="K98" s="24">
        <f t="shared" si="11"/>
        <v>0</v>
      </c>
      <c r="L98" s="25"/>
      <c r="M98" s="26">
        <f t="shared" si="12"/>
        <v>0</v>
      </c>
      <c r="N98" s="26">
        <f t="shared" si="13"/>
        <v>0</v>
      </c>
      <c r="O98" s="27"/>
      <c r="P98" s="25"/>
      <c r="Q98" s="7">
        <f t="shared" si="14"/>
        <v>0</v>
      </c>
      <c r="U98" s="48"/>
      <c r="V98" s="48"/>
      <c r="W98" s="48"/>
      <c r="X98" s="48"/>
      <c r="Y98" s="48"/>
      <c r="Z98" s="48"/>
      <c r="AA98" s="56"/>
    </row>
    <row r="99" spans="1:21" ht="16.5" hidden="1">
      <c r="A99" s="20"/>
      <c r="B99" s="20"/>
      <c r="C99" s="38"/>
      <c r="D99" s="39"/>
      <c r="E99" s="38"/>
      <c r="F99" s="39"/>
      <c r="G99" s="38"/>
      <c r="H99" s="39"/>
      <c r="I99" s="24"/>
      <c r="J99" s="24"/>
      <c r="K99" s="24">
        <f t="shared" si="11"/>
        <v>0</v>
      </c>
      <c r="L99" s="25"/>
      <c r="M99" s="26">
        <f t="shared" si="12"/>
        <v>0</v>
      </c>
      <c r="N99" s="26">
        <f t="shared" si="13"/>
        <v>0</v>
      </c>
      <c r="O99" s="27"/>
      <c r="P99" s="25"/>
      <c r="Q99" s="7">
        <f t="shared" si="14"/>
        <v>0</v>
      </c>
      <c r="T99" s="48"/>
      <c r="U99" s="48"/>
    </row>
    <row r="100" spans="1:21" ht="16.5" hidden="1">
      <c r="A100" s="20"/>
      <c r="B100" s="20"/>
      <c r="C100" s="38"/>
      <c r="D100" s="39"/>
      <c r="E100" s="38"/>
      <c r="F100" s="39"/>
      <c r="G100" s="38"/>
      <c r="H100" s="39"/>
      <c r="I100" s="24"/>
      <c r="J100" s="24"/>
      <c r="K100" s="24">
        <f t="shared" si="11"/>
        <v>0</v>
      </c>
      <c r="L100" s="25"/>
      <c r="M100" s="26">
        <f t="shared" si="12"/>
        <v>0</v>
      </c>
      <c r="N100" s="26">
        <f t="shared" si="13"/>
        <v>0</v>
      </c>
      <c r="O100" s="27"/>
      <c r="P100" s="25"/>
      <c r="Q100" s="7">
        <f t="shared" si="14"/>
        <v>0</v>
      </c>
      <c r="T100" s="48"/>
      <c r="U100" s="48"/>
    </row>
    <row r="101" spans="1:21" ht="16.5" hidden="1">
      <c r="A101" s="57"/>
      <c r="B101" s="57"/>
      <c r="C101" s="38"/>
      <c r="D101" s="39"/>
      <c r="E101" s="38"/>
      <c r="F101" s="39"/>
      <c r="G101" s="38"/>
      <c r="H101" s="39"/>
      <c r="I101" s="24"/>
      <c r="J101" s="24"/>
      <c r="K101" s="24">
        <f t="shared" si="11"/>
        <v>0</v>
      </c>
      <c r="L101" s="25"/>
      <c r="M101" s="26">
        <f t="shared" si="12"/>
        <v>0</v>
      </c>
      <c r="N101" s="26">
        <f t="shared" si="13"/>
        <v>0</v>
      </c>
      <c r="O101" s="27"/>
      <c r="P101" s="25"/>
      <c r="Q101" s="7">
        <f t="shared" si="14"/>
        <v>0</v>
      </c>
      <c r="T101" s="48"/>
      <c r="U101" s="48"/>
    </row>
    <row r="102" spans="1:17" ht="16.5" hidden="1">
      <c r="A102" s="57"/>
      <c r="B102" s="57"/>
      <c r="C102" s="38"/>
      <c r="D102" s="39"/>
      <c r="E102" s="38"/>
      <c r="F102" s="39"/>
      <c r="G102" s="38"/>
      <c r="H102" s="39"/>
      <c r="I102" s="24"/>
      <c r="J102" s="24"/>
      <c r="K102" s="24">
        <f t="shared" si="11"/>
        <v>0</v>
      </c>
      <c r="L102" s="25"/>
      <c r="M102" s="26">
        <f t="shared" si="12"/>
        <v>0</v>
      </c>
      <c r="N102" s="26">
        <f t="shared" si="13"/>
        <v>0</v>
      </c>
      <c r="O102" s="27"/>
      <c r="P102" s="25"/>
      <c r="Q102" s="7">
        <f t="shared" si="14"/>
        <v>0</v>
      </c>
    </row>
    <row r="103" spans="1:17" ht="16.5" hidden="1">
      <c r="A103" s="57"/>
      <c r="B103" s="57"/>
      <c r="C103" s="38"/>
      <c r="D103" s="39"/>
      <c r="E103" s="38"/>
      <c r="F103" s="39"/>
      <c r="G103" s="38"/>
      <c r="H103" s="39"/>
      <c r="I103" s="24"/>
      <c r="J103" s="24"/>
      <c r="K103" s="24">
        <f t="shared" si="11"/>
        <v>0</v>
      </c>
      <c r="L103" s="25"/>
      <c r="M103" s="26">
        <f t="shared" si="12"/>
        <v>0</v>
      </c>
      <c r="N103" s="26">
        <f t="shared" si="13"/>
        <v>0</v>
      </c>
      <c r="O103" s="27"/>
      <c r="P103" s="25"/>
      <c r="Q103" s="7">
        <f t="shared" si="14"/>
        <v>0</v>
      </c>
    </row>
    <row r="104" spans="1:17" ht="16.5" hidden="1">
      <c r="A104" s="57"/>
      <c r="B104" s="57"/>
      <c r="C104" s="38"/>
      <c r="D104" s="39"/>
      <c r="E104" s="38"/>
      <c r="F104" s="39"/>
      <c r="G104" s="38"/>
      <c r="H104" s="39"/>
      <c r="I104" s="24"/>
      <c r="J104" s="24"/>
      <c r="K104" s="24">
        <f t="shared" si="11"/>
        <v>0</v>
      </c>
      <c r="L104" s="25"/>
      <c r="M104" s="26">
        <f t="shared" si="12"/>
        <v>0</v>
      </c>
      <c r="N104" s="26">
        <f t="shared" si="13"/>
        <v>0</v>
      </c>
      <c r="O104" s="27"/>
      <c r="P104" s="25"/>
      <c r="Q104" s="7">
        <f t="shared" si="14"/>
        <v>0</v>
      </c>
    </row>
    <row r="105" spans="1:17" ht="16.5" hidden="1">
      <c r="A105" s="57"/>
      <c r="B105" s="57"/>
      <c r="C105" s="38"/>
      <c r="D105" s="39"/>
      <c r="E105" s="38"/>
      <c r="F105" s="39"/>
      <c r="G105" s="38"/>
      <c r="H105" s="39"/>
      <c r="I105" s="24"/>
      <c r="J105" s="24"/>
      <c r="K105" s="24">
        <f t="shared" si="11"/>
        <v>0</v>
      </c>
      <c r="L105" s="25"/>
      <c r="M105" s="26">
        <f t="shared" si="12"/>
        <v>0</v>
      </c>
      <c r="N105" s="26">
        <f t="shared" si="13"/>
        <v>0</v>
      </c>
      <c r="O105" s="27"/>
      <c r="P105" s="25"/>
      <c r="Q105" s="7">
        <f t="shared" si="14"/>
        <v>0</v>
      </c>
    </row>
    <row r="106" spans="1:17" ht="16.5" hidden="1">
      <c r="A106" s="57"/>
      <c r="B106" s="57"/>
      <c r="C106" s="38"/>
      <c r="D106" s="39"/>
      <c r="E106" s="38"/>
      <c r="F106" s="39"/>
      <c r="G106" s="38"/>
      <c r="H106" s="39"/>
      <c r="I106" s="24"/>
      <c r="J106" s="24"/>
      <c r="K106" s="24">
        <f t="shared" si="11"/>
        <v>0</v>
      </c>
      <c r="L106" s="25"/>
      <c r="M106" s="26">
        <f t="shared" si="12"/>
        <v>0</v>
      </c>
      <c r="N106" s="26">
        <f t="shared" si="13"/>
        <v>0</v>
      </c>
      <c r="O106" s="27"/>
      <c r="P106" s="25"/>
      <c r="Q106" s="7">
        <f t="shared" si="14"/>
        <v>0</v>
      </c>
    </row>
    <row r="107" spans="1:29" ht="16.5" hidden="1">
      <c r="A107" s="57"/>
      <c r="B107" s="57"/>
      <c r="C107" s="38"/>
      <c r="D107" s="39"/>
      <c r="E107" s="38"/>
      <c r="F107" s="39"/>
      <c r="G107" s="38"/>
      <c r="H107" s="39"/>
      <c r="I107" s="24"/>
      <c r="J107" s="24"/>
      <c r="K107" s="24">
        <f t="shared" si="11"/>
        <v>0</v>
      </c>
      <c r="L107" s="25"/>
      <c r="M107" s="26">
        <f t="shared" si="12"/>
        <v>0</v>
      </c>
      <c r="N107" s="26">
        <f t="shared" si="13"/>
        <v>0</v>
      </c>
      <c r="O107" s="27"/>
      <c r="P107" s="25"/>
      <c r="Q107" s="7">
        <f t="shared" si="14"/>
        <v>0</v>
      </c>
      <c r="R107" s="1"/>
      <c r="AA107" s="1"/>
      <c r="AC107" s="1"/>
    </row>
    <row r="108" spans="1:29" ht="16.5" hidden="1">
      <c r="A108" s="57"/>
      <c r="B108" s="57"/>
      <c r="C108" s="38"/>
      <c r="D108" s="39"/>
      <c r="E108" s="38"/>
      <c r="F108" s="39"/>
      <c r="G108" s="38"/>
      <c r="H108" s="39"/>
      <c r="I108" s="24"/>
      <c r="J108" s="24"/>
      <c r="K108" s="24">
        <f t="shared" si="11"/>
        <v>0</v>
      </c>
      <c r="L108" s="25"/>
      <c r="M108" s="26">
        <f t="shared" si="12"/>
        <v>0</v>
      </c>
      <c r="N108" s="26">
        <f t="shared" si="13"/>
        <v>0</v>
      </c>
      <c r="O108" s="27"/>
      <c r="P108" s="25"/>
      <c r="Q108" s="7">
        <f t="shared" si="14"/>
        <v>0</v>
      </c>
      <c r="R108" s="1"/>
      <c r="AA108" s="1"/>
      <c r="AC108" s="1"/>
    </row>
    <row r="109" spans="1:29" ht="16.5" hidden="1">
      <c r="A109" s="57"/>
      <c r="B109" s="57"/>
      <c r="C109" s="38"/>
      <c r="D109" s="39"/>
      <c r="E109" s="38"/>
      <c r="F109" s="39"/>
      <c r="G109" s="38"/>
      <c r="H109" s="39"/>
      <c r="I109" s="24"/>
      <c r="J109" s="24"/>
      <c r="K109" s="24">
        <f t="shared" si="11"/>
        <v>0</v>
      </c>
      <c r="L109" s="25"/>
      <c r="M109" s="26">
        <f t="shared" si="12"/>
        <v>0</v>
      </c>
      <c r="N109" s="26">
        <f t="shared" si="13"/>
        <v>0</v>
      </c>
      <c r="O109" s="27"/>
      <c r="P109" s="25"/>
      <c r="Q109" s="7">
        <f t="shared" si="14"/>
        <v>0</v>
      </c>
      <c r="R109" s="1"/>
      <c r="AA109" s="1"/>
      <c r="AC109" s="1"/>
    </row>
    <row r="110" spans="1:29" ht="16.5" hidden="1">
      <c r="A110" s="57"/>
      <c r="B110" s="57"/>
      <c r="C110" s="38"/>
      <c r="D110" s="39"/>
      <c r="E110" s="38"/>
      <c r="F110" s="39"/>
      <c r="G110" s="38"/>
      <c r="H110" s="39"/>
      <c r="I110" s="24"/>
      <c r="J110" s="24"/>
      <c r="K110" s="24">
        <f t="shared" si="11"/>
        <v>0</v>
      </c>
      <c r="L110" s="25"/>
      <c r="M110" s="26">
        <f t="shared" si="12"/>
        <v>0</v>
      </c>
      <c r="N110" s="26">
        <f t="shared" si="13"/>
        <v>0</v>
      </c>
      <c r="O110" s="27"/>
      <c r="P110" s="25"/>
      <c r="Q110" s="7">
        <f t="shared" si="14"/>
        <v>0</v>
      </c>
      <c r="R110" s="1"/>
      <c r="AA110" s="1"/>
      <c r="AC110" s="1"/>
    </row>
    <row r="111" spans="1:29" ht="16.5" hidden="1">
      <c r="A111" s="57"/>
      <c r="B111" s="57"/>
      <c r="C111" s="38"/>
      <c r="D111" s="39"/>
      <c r="E111" s="38"/>
      <c r="F111" s="39"/>
      <c r="G111" s="38"/>
      <c r="H111" s="39"/>
      <c r="I111" s="24"/>
      <c r="J111" s="24"/>
      <c r="K111" s="24">
        <f t="shared" si="11"/>
        <v>0</v>
      </c>
      <c r="L111" s="25"/>
      <c r="M111" s="26">
        <f t="shared" si="12"/>
        <v>0</v>
      </c>
      <c r="N111" s="26">
        <f t="shared" si="13"/>
        <v>0</v>
      </c>
      <c r="O111" s="27"/>
      <c r="P111" s="25"/>
      <c r="Q111" s="7">
        <f t="shared" si="14"/>
        <v>0</v>
      </c>
      <c r="R111" s="1"/>
      <c r="AA111" s="1"/>
      <c r="AC111" s="1"/>
    </row>
    <row r="112" spans="1:29" ht="16.5" hidden="1">
      <c r="A112" s="57"/>
      <c r="B112" s="57"/>
      <c r="C112" s="38"/>
      <c r="D112" s="39"/>
      <c r="E112" s="38"/>
      <c r="F112" s="39"/>
      <c r="G112" s="38"/>
      <c r="H112" s="39"/>
      <c r="I112" s="24"/>
      <c r="J112" s="24"/>
      <c r="K112" s="24">
        <f t="shared" si="11"/>
        <v>0</v>
      </c>
      <c r="L112" s="25"/>
      <c r="M112" s="26">
        <f t="shared" si="12"/>
        <v>0</v>
      </c>
      <c r="N112" s="26">
        <f t="shared" si="13"/>
        <v>0</v>
      </c>
      <c r="O112" s="27"/>
      <c r="P112" s="25"/>
      <c r="Q112" s="7">
        <f t="shared" si="14"/>
        <v>0</v>
      </c>
      <c r="R112" s="1"/>
      <c r="AA112" s="1"/>
      <c r="AC112" s="1"/>
    </row>
    <row r="113" spans="1:29" ht="16.5" hidden="1">
      <c r="A113" s="57"/>
      <c r="B113" s="57"/>
      <c r="C113" s="38"/>
      <c r="D113" s="39"/>
      <c r="E113" s="38"/>
      <c r="F113" s="39"/>
      <c r="G113" s="38"/>
      <c r="H113" s="39"/>
      <c r="I113" s="24"/>
      <c r="J113" s="24"/>
      <c r="K113" s="24">
        <f t="shared" si="11"/>
        <v>0</v>
      </c>
      <c r="L113" s="25"/>
      <c r="M113" s="26">
        <f t="shared" si="12"/>
        <v>0</v>
      </c>
      <c r="N113" s="26">
        <f t="shared" si="13"/>
        <v>0</v>
      </c>
      <c r="O113" s="27"/>
      <c r="P113" s="25"/>
      <c r="Q113" s="7">
        <f t="shared" si="14"/>
        <v>0</v>
      </c>
      <c r="R113" s="1"/>
      <c r="AA113" s="1"/>
      <c r="AC113" s="1"/>
    </row>
    <row r="114" spans="1:29" ht="16.5" hidden="1">
      <c r="A114" s="57"/>
      <c r="B114" s="57"/>
      <c r="C114" s="38"/>
      <c r="D114" s="39"/>
      <c r="E114" s="38"/>
      <c r="F114" s="39"/>
      <c r="G114" s="38"/>
      <c r="H114" s="39"/>
      <c r="I114" s="24"/>
      <c r="J114" s="24"/>
      <c r="K114" s="24">
        <f t="shared" si="11"/>
        <v>0</v>
      </c>
      <c r="L114" s="25"/>
      <c r="M114" s="26">
        <f t="shared" si="12"/>
        <v>0</v>
      </c>
      <c r="N114" s="26">
        <f t="shared" si="13"/>
        <v>0</v>
      </c>
      <c r="O114" s="27"/>
      <c r="P114" s="25"/>
      <c r="Q114" s="7">
        <f t="shared" si="14"/>
        <v>0</v>
      </c>
      <c r="R114" s="1"/>
      <c r="AA114" s="1"/>
      <c r="AC114" s="1"/>
    </row>
    <row r="115" spans="1:29" ht="16.5" hidden="1">
      <c r="A115" s="57"/>
      <c r="B115" s="57"/>
      <c r="C115" s="38"/>
      <c r="D115" s="39"/>
      <c r="E115" s="38"/>
      <c r="F115" s="39"/>
      <c r="G115" s="38"/>
      <c r="H115" s="39"/>
      <c r="I115" s="24"/>
      <c r="J115" s="24"/>
      <c r="K115" s="24">
        <f t="shared" si="11"/>
        <v>0</v>
      </c>
      <c r="L115" s="25"/>
      <c r="M115" s="26">
        <f t="shared" si="12"/>
        <v>0</v>
      </c>
      <c r="N115" s="26">
        <f t="shared" si="13"/>
        <v>0</v>
      </c>
      <c r="O115" s="27"/>
      <c r="P115" s="25"/>
      <c r="Q115" s="7">
        <f t="shared" si="14"/>
        <v>0</v>
      </c>
      <c r="R115" s="1"/>
      <c r="AA115" s="1"/>
      <c r="AC115" s="1"/>
    </row>
    <row r="116" spans="1:29" ht="16.5" hidden="1">
      <c r="A116" s="57"/>
      <c r="B116" s="57"/>
      <c r="C116" s="38"/>
      <c r="D116" s="39"/>
      <c r="E116" s="38"/>
      <c r="F116" s="39"/>
      <c r="G116" s="38"/>
      <c r="H116" s="39"/>
      <c r="I116" s="24"/>
      <c r="J116" s="24"/>
      <c r="K116" s="24">
        <f t="shared" si="11"/>
        <v>0</v>
      </c>
      <c r="L116" s="25"/>
      <c r="M116" s="26">
        <f t="shared" si="12"/>
        <v>0</v>
      </c>
      <c r="N116" s="26">
        <f t="shared" si="13"/>
        <v>0</v>
      </c>
      <c r="O116" s="27"/>
      <c r="P116" s="25"/>
      <c r="Q116" s="7">
        <f t="shared" si="14"/>
        <v>0</v>
      </c>
      <c r="R116" s="1"/>
      <c r="AA116" s="1"/>
      <c r="AC116" s="1"/>
    </row>
    <row r="117" spans="1:29" ht="16.5" hidden="1">
      <c r="A117" s="57"/>
      <c r="B117" s="57"/>
      <c r="C117" s="38"/>
      <c r="D117" s="39"/>
      <c r="E117" s="38"/>
      <c r="F117" s="39"/>
      <c r="G117" s="38"/>
      <c r="H117" s="39"/>
      <c r="I117" s="24"/>
      <c r="J117" s="24"/>
      <c r="K117" s="24">
        <f t="shared" si="11"/>
        <v>0</v>
      </c>
      <c r="L117" s="25"/>
      <c r="M117" s="26">
        <f t="shared" si="12"/>
        <v>0</v>
      </c>
      <c r="N117" s="26">
        <f t="shared" si="13"/>
        <v>0</v>
      </c>
      <c r="O117" s="27"/>
      <c r="P117" s="25"/>
      <c r="Q117" s="7">
        <f t="shared" si="14"/>
        <v>0</v>
      </c>
      <c r="R117" s="1"/>
      <c r="AA117" s="1"/>
      <c r="AC117" s="1"/>
    </row>
    <row r="118" spans="1:29" ht="16.5" hidden="1">
      <c r="A118" s="57"/>
      <c r="B118" s="57"/>
      <c r="C118" s="38"/>
      <c r="D118" s="39"/>
      <c r="E118" s="38"/>
      <c r="F118" s="39"/>
      <c r="G118" s="38"/>
      <c r="H118" s="39"/>
      <c r="I118" s="24"/>
      <c r="J118" s="24"/>
      <c r="K118" s="24">
        <f t="shared" si="11"/>
        <v>0</v>
      </c>
      <c r="L118" s="25"/>
      <c r="M118" s="26">
        <f t="shared" si="12"/>
        <v>0</v>
      </c>
      <c r="N118" s="26">
        <f t="shared" si="13"/>
        <v>0</v>
      </c>
      <c r="O118" s="27"/>
      <c r="P118" s="25"/>
      <c r="Q118" s="7">
        <f t="shared" si="14"/>
        <v>0</v>
      </c>
      <c r="R118" s="1"/>
      <c r="AA118" s="1"/>
      <c r="AC118" s="1"/>
    </row>
    <row r="119" spans="1:29" ht="16.5" hidden="1">
      <c r="A119" s="57"/>
      <c r="B119" s="57"/>
      <c r="C119" s="38"/>
      <c r="D119" s="39"/>
      <c r="E119" s="38"/>
      <c r="F119" s="39"/>
      <c r="G119" s="38"/>
      <c r="H119" s="39"/>
      <c r="I119" s="24"/>
      <c r="J119" s="24"/>
      <c r="K119" s="24">
        <f t="shared" si="11"/>
        <v>0</v>
      </c>
      <c r="L119" s="25"/>
      <c r="M119" s="26">
        <f t="shared" si="12"/>
        <v>0</v>
      </c>
      <c r="N119" s="26">
        <f t="shared" si="13"/>
        <v>0</v>
      </c>
      <c r="O119" s="27"/>
      <c r="P119" s="25"/>
      <c r="Q119" s="7">
        <f t="shared" si="14"/>
        <v>0</v>
      </c>
      <c r="R119" s="1"/>
      <c r="AA119" s="1"/>
      <c r="AC119" s="1"/>
    </row>
    <row r="120" spans="1:29" ht="16.5" hidden="1">
      <c r="A120" s="57"/>
      <c r="B120" s="57"/>
      <c r="C120" s="38"/>
      <c r="D120" s="39"/>
      <c r="E120" s="38"/>
      <c r="F120" s="39"/>
      <c r="G120" s="38"/>
      <c r="H120" s="39"/>
      <c r="I120" s="24"/>
      <c r="J120" s="24"/>
      <c r="K120" s="24">
        <f t="shared" si="11"/>
        <v>0</v>
      </c>
      <c r="L120" s="25"/>
      <c r="M120" s="26">
        <f t="shared" si="12"/>
        <v>0</v>
      </c>
      <c r="N120" s="26">
        <f t="shared" si="13"/>
        <v>0</v>
      </c>
      <c r="O120" s="27"/>
      <c r="P120" s="25"/>
      <c r="Q120" s="7">
        <f t="shared" si="14"/>
        <v>0</v>
      </c>
      <c r="R120" s="1"/>
      <c r="AA120" s="1"/>
      <c r="AC120" s="1"/>
    </row>
    <row r="121" spans="1:29" ht="16.5" hidden="1">
      <c r="A121" s="57"/>
      <c r="B121" s="57"/>
      <c r="C121" s="38"/>
      <c r="D121" s="39"/>
      <c r="E121" s="38"/>
      <c r="F121" s="39"/>
      <c r="G121" s="38"/>
      <c r="H121" s="39"/>
      <c r="I121" s="24"/>
      <c r="J121" s="24"/>
      <c r="K121" s="24">
        <f t="shared" si="11"/>
        <v>0</v>
      </c>
      <c r="L121" s="25"/>
      <c r="M121" s="26">
        <f t="shared" si="12"/>
        <v>0</v>
      </c>
      <c r="N121" s="26">
        <f t="shared" si="13"/>
        <v>0</v>
      </c>
      <c r="O121" s="27"/>
      <c r="P121" s="25"/>
      <c r="Q121" s="7">
        <f t="shared" si="14"/>
        <v>0</v>
      </c>
      <c r="R121" s="1"/>
      <c r="AA121" s="1"/>
      <c r="AC121" s="1"/>
    </row>
    <row r="122" spans="1:29" ht="16.5" hidden="1">
      <c r="A122" s="57"/>
      <c r="B122" s="57"/>
      <c r="C122" s="38"/>
      <c r="D122" s="39"/>
      <c r="E122" s="38"/>
      <c r="F122" s="39"/>
      <c r="G122" s="38"/>
      <c r="H122" s="39"/>
      <c r="I122" s="24"/>
      <c r="J122" s="24"/>
      <c r="K122" s="24">
        <f t="shared" si="11"/>
        <v>0</v>
      </c>
      <c r="L122" s="25"/>
      <c r="M122" s="26">
        <f t="shared" si="12"/>
        <v>0</v>
      </c>
      <c r="N122" s="26">
        <f t="shared" si="13"/>
        <v>0</v>
      </c>
      <c r="O122" s="27"/>
      <c r="P122" s="25"/>
      <c r="Q122" s="7">
        <f t="shared" si="14"/>
        <v>0</v>
      </c>
      <c r="R122" s="1"/>
      <c r="AA122" s="1"/>
      <c r="AC122" s="1"/>
    </row>
    <row r="123" spans="1:29" ht="16.5" hidden="1">
      <c r="A123" s="57"/>
      <c r="B123" s="57"/>
      <c r="C123" s="38"/>
      <c r="D123" s="39"/>
      <c r="E123" s="38"/>
      <c r="F123" s="39"/>
      <c r="G123" s="38"/>
      <c r="H123" s="39"/>
      <c r="I123" s="24"/>
      <c r="J123" s="24"/>
      <c r="K123" s="24">
        <f t="shared" si="11"/>
        <v>0</v>
      </c>
      <c r="L123" s="25"/>
      <c r="M123" s="26">
        <f t="shared" si="12"/>
        <v>0</v>
      </c>
      <c r="N123" s="26">
        <f t="shared" si="13"/>
        <v>0</v>
      </c>
      <c r="O123" s="27"/>
      <c r="P123" s="25"/>
      <c r="Q123" s="7">
        <f t="shared" si="14"/>
        <v>0</v>
      </c>
      <c r="R123" s="1"/>
      <c r="AA123" s="1"/>
      <c r="AC123" s="1"/>
    </row>
    <row r="124" spans="1:29" ht="16.5" hidden="1">
      <c r="A124" s="57"/>
      <c r="B124" s="57"/>
      <c r="C124" s="38"/>
      <c r="D124" s="39"/>
      <c r="E124" s="38"/>
      <c r="F124" s="39"/>
      <c r="G124" s="38"/>
      <c r="H124" s="39"/>
      <c r="I124" s="24"/>
      <c r="J124" s="24"/>
      <c r="K124" s="24">
        <f t="shared" si="11"/>
        <v>0</v>
      </c>
      <c r="L124" s="25"/>
      <c r="M124" s="26">
        <f t="shared" si="12"/>
        <v>0</v>
      </c>
      <c r="N124" s="26">
        <f t="shared" si="13"/>
        <v>0</v>
      </c>
      <c r="O124" s="27"/>
      <c r="P124" s="25"/>
      <c r="Q124" s="7">
        <f t="shared" si="14"/>
        <v>0</v>
      </c>
      <c r="R124" s="1"/>
      <c r="AA124" s="1"/>
      <c r="AC124" s="1"/>
    </row>
    <row r="125" spans="1:29" ht="16.5" hidden="1">
      <c r="A125" s="57"/>
      <c r="B125" s="57"/>
      <c r="C125" s="38"/>
      <c r="D125" s="39"/>
      <c r="E125" s="38"/>
      <c r="F125" s="39"/>
      <c r="G125" s="38"/>
      <c r="H125" s="39"/>
      <c r="I125" s="24"/>
      <c r="J125" s="24"/>
      <c r="K125" s="24">
        <f t="shared" si="11"/>
        <v>0</v>
      </c>
      <c r="L125" s="25"/>
      <c r="M125" s="26">
        <f t="shared" si="12"/>
        <v>0</v>
      </c>
      <c r="N125" s="26">
        <f t="shared" si="13"/>
        <v>0</v>
      </c>
      <c r="O125" s="27"/>
      <c r="P125" s="25"/>
      <c r="Q125" s="7">
        <f t="shared" si="14"/>
        <v>0</v>
      </c>
      <c r="R125" s="1"/>
      <c r="AA125" s="1"/>
      <c r="AC125" s="1"/>
    </row>
    <row r="126" spans="1:29" ht="16.5" hidden="1">
      <c r="A126" s="57"/>
      <c r="B126" s="57"/>
      <c r="C126" s="38"/>
      <c r="D126" s="39"/>
      <c r="E126" s="38"/>
      <c r="F126" s="39"/>
      <c r="G126" s="38"/>
      <c r="H126" s="39"/>
      <c r="I126" s="24"/>
      <c r="J126" s="24"/>
      <c r="K126" s="24">
        <f t="shared" si="11"/>
        <v>0</v>
      </c>
      <c r="L126" s="25"/>
      <c r="M126" s="26">
        <f t="shared" si="12"/>
        <v>0</v>
      </c>
      <c r="N126" s="26">
        <f t="shared" si="13"/>
        <v>0</v>
      </c>
      <c r="O126" s="27"/>
      <c r="P126" s="25"/>
      <c r="Q126" s="7">
        <f t="shared" si="14"/>
        <v>0</v>
      </c>
      <c r="R126" s="1"/>
      <c r="AA126" s="1"/>
      <c r="AC126" s="1"/>
    </row>
    <row r="127" spans="1:29" ht="16.5" hidden="1">
      <c r="A127" s="57"/>
      <c r="B127" s="57"/>
      <c r="C127" s="38"/>
      <c r="D127" s="39"/>
      <c r="E127" s="38"/>
      <c r="F127" s="39"/>
      <c r="G127" s="38"/>
      <c r="H127" s="39"/>
      <c r="I127" s="24"/>
      <c r="J127" s="24"/>
      <c r="K127" s="24">
        <f t="shared" si="11"/>
        <v>0</v>
      </c>
      <c r="L127" s="25"/>
      <c r="M127" s="26">
        <f t="shared" si="12"/>
        <v>0</v>
      </c>
      <c r="N127" s="26">
        <f t="shared" si="13"/>
        <v>0</v>
      </c>
      <c r="O127" s="27"/>
      <c r="P127" s="25"/>
      <c r="Q127" s="7">
        <f t="shared" si="14"/>
        <v>0</v>
      </c>
      <c r="R127" s="1"/>
      <c r="AA127" s="1"/>
      <c r="AC127" s="1"/>
    </row>
    <row r="128" spans="1:29" ht="16.5" hidden="1">
      <c r="A128" s="57"/>
      <c r="B128" s="57"/>
      <c r="C128" s="38"/>
      <c r="D128" s="39"/>
      <c r="E128" s="38"/>
      <c r="F128" s="39"/>
      <c r="G128" s="38"/>
      <c r="H128" s="39"/>
      <c r="I128" s="24"/>
      <c r="J128" s="24"/>
      <c r="K128" s="24">
        <f t="shared" si="11"/>
        <v>0</v>
      </c>
      <c r="L128" s="25"/>
      <c r="M128" s="26">
        <f t="shared" si="12"/>
        <v>0</v>
      </c>
      <c r="N128" s="26">
        <f t="shared" si="13"/>
        <v>0</v>
      </c>
      <c r="O128" s="27"/>
      <c r="P128" s="25"/>
      <c r="Q128" s="7">
        <f t="shared" si="14"/>
        <v>0</v>
      </c>
      <c r="R128" s="1"/>
      <c r="AA128" s="1"/>
      <c r="AC128" s="1"/>
    </row>
    <row r="129" spans="1:29" ht="16.5" hidden="1">
      <c r="A129" s="57"/>
      <c r="B129" s="57"/>
      <c r="C129" s="38"/>
      <c r="D129" s="39"/>
      <c r="E129" s="38"/>
      <c r="F129" s="39"/>
      <c r="G129" s="38"/>
      <c r="H129" s="39"/>
      <c r="I129" s="24"/>
      <c r="J129" s="24"/>
      <c r="K129" s="24">
        <f t="shared" si="11"/>
        <v>0</v>
      </c>
      <c r="L129" s="25"/>
      <c r="M129" s="26">
        <f t="shared" si="12"/>
        <v>0</v>
      </c>
      <c r="N129" s="26">
        <f t="shared" si="13"/>
        <v>0</v>
      </c>
      <c r="O129" s="27"/>
      <c r="P129" s="25"/>
      <c r="Q129" s="7">
        <f t="shared" si="14"/>
        <v>0</v>
      </c>
      <c r="R129" s="1"/>
      <c r="AA129" s="1"/>
      <c r="AC129" s="1"/>
    </row>
    <row r="130" spans="1:29" ht="16.5" hidden="1">
      <c r="A130" s="57"/>
      <c r="B130" s="57"/>
      <c r="C130" s="38"/>
      <c r="D130" s="39"/>
      <c r="E130" s="38"/>
      <c r="F130" s="39"/>
      <c r="G130" s="38"/>
      <c r="H130" s="39"/>
      <c r="I130" s="24"/>
      <c r="J130" s="24"/>
      <c r="K130" s="24">
        <f t="shared" si="11"/>
        <v>0</v>
      </c>
      <c r="L130" s="25"/>
      <c r="M130" s="26">
        <f t="shared" si="12"/>
        <v>0</v>
      </c>
      <c r="N130" s="26">
        <f t="shared" si="13"/>
        <v>0</v>
      </c>
      <c r="O130" s="27"/>
      <c r="P130" s="25"/>
      <c r="Q130" s="7">
        <f t="shared" si="14"/>
        <v>0</v>
      </c>
      <c r="R130" s="1"/>
      <c r="AA130" s="1"/>
      <c r="AC130" s="1"/>
    </row>
    <row r="131" spans="1:29" ht="16.5" hidden="1">
      <c r="A131" s="57"/>
      <c r="B131" s="57"/>
      <c r="C131" s="38"/>
      <c r="D131" s="39"/>
      <c r="E131" s="38"/>
      <c r="F131" s="39"/>
      <c r="G131" s="38"/>
      <c r="H131" s="39"/>
      <c r="I131" s="24"/>
      <c r="J131" s="24"/>
      <c r="K131" s="24">
        <f t="shared" si="11"/>
        <v>0</v>
      </c>
      <c r="L131" s="25"/>
      <c r="M131" s="26">
        <f t="shared" si="12"/>
        <v>0</v>
      </c>
      <c r="N131" s="26">
        <f t="shared" si="13"/>
        <v>0</v>
      </c>
      <c r="O131" s="27"/>
      <c r="P131" s="25"/>
      <c r="Q131" s="7">
        <f t="shared" si="14"/>
        <v>0</v>
      </c>
      <c r="R131" s="1"/>
      <c r="AA131" s="1"/>
      <c r="AC131" s="1"/>
    </row>
    <row r="132" spans="1:29" ht="16.5" hidden="1">
      <c r="A132" s="57"/>
      <c r="B132" s="57"/>
      <c r="C132" s="38"/>
      <c r="D132" s="39"/>
      <c r="E132" s="38"/>
      <c r="F132" s="39"/>
      <c r="G132" s="38"/>
      <c r="H132" s="39"/>
      <c r="I132" s="24"/>
      <c r="J132" s="24"/>
      <c r="K132" s="24">
        <f t="shared" si="11"/>
        <v>0</v>
      </c>
      <c r="L132" s="25"/>
      <c r="M132" s="26">
        <f t="shared" si="12"/>
        <v>0</v>
      </c>
      <c r="N132" s="26">
        <f t="shared" si="13"/>
        <v>0</v>
      </c>
      <c r="O132" s="27"/>
      <c r="P132" s="25"/>
      <c r="Q132" s="7">
        <f t="shared" si="14"/>
        <v>0</v>
      </c>
      <c r="R132" s="1"/>
      <c r="AA132" s="1"/>
      <c r="AC132" s="1"/>
    </row>
    <row r="133" spans="1:29" ht="16.5" hidden="1">
      <c r="A133" s="57"/>
      <c r="B133" s="57"/>
      <c r="C133" s="38"/>
      <c r="D133" s="39"/>
      <c r="E133" s="38"/>
      <c r="F133" s="39"/>
      <c r="G133" s="38"/>
      <c r="H133" s="39"/>
      <c r="I133" s="24"/>
      <c r="J133" s="24"/>
      <c r="K133" s="24">
        <f t="shared" si="11"/>
        <v>0</v>
      </c>
      <c r="L133" s="25"/>
      <c r="M133" s="26">
        <f t="shared" si="12"/>
        <v>0</v>
      </c>
      <c r="N133" s="26">
        <f t="shared" si="13"/>
        <v>0</v>
      </c>
      <c r="O133" s="27"/>
      <c r="P133" s="25"/>
      <c r="Q133" s="7">
        <f t="shared" si="14"/>
        <v>0</v>
      </c>
      <c r="R133" s="1"/>
      <c r="AA133" s="1"/>
      <c r="AC133" s="1"/>
    </row>
    <row r="134" spans="1:29" ht="16.5" hidden="1">
      <c r="A134" s="57"/>
      <c r="B134" s="57"/>
      <c r="C134" s="38"/>
      <c r="D134" s="39"/>
      <c r="E134" s="38"/>
      <c r="F134" s="39"/>
      <c r="G134" s="38"/>
      <c r="H134" s="39"/>
      <c r="I134" s="24"/>
      <c r="J134" s="24"/>
      <c r="K134" s="24">
        <f t="shared" si="11"/>
        <v>0</v>
      </c>
      <c r="L134" s="25"/>
      <c r="M134" s="26">
        <f t="shared" si="12"/>
        <v>0</v>
      </c>
      <c r="N134" s="26">
        <f t="shared" si="13"/>
        <v>0</v>
      </c>
      <c r="O134" s="27"/>
      <c r="P134" s="25"/>
      <c r="Q134" s="7">
        <f t="shared" si="14"/>
        <v>0</v>
      </c>
      <c r="R134" s="1"/>
      <c r="AA134" s="1"/>
      <c r="AC134" s="1"/>
    </row>
    <row r="135" spans="1:29" ht="16.5" hidden="1">
      <c r="A135" s="57"/>
      <c r="B135" s="57"/>
      <c r="C135" s="38"/>
      <c r="D135" s="39"/>
      <c r="E135" s="38"/>
      <c r="F135" s="39"/>
      <c r="G135" s="38"/>
      <c r="H135" s="39"/>
      <c r="I135" s="24"/>
      <c r="J135" s="24"/>
      <c r="K135" s="24">
        <f t="shared" si="11"/>
        <v>0</v>
      </c>
      <c r="L135" s="25"/>
      <c r="M135" s="26">
        <f t="shared" si="12"/>
        <v>0</v>
      </c>
      <c r="N135" s="26">
        <f t="shared" si="13"/>
        <v>0</v>
      </c>
      <c r="O135" s="27"/>
      <c r="P135" s="25"/>
      <c r="Q135" s="7">
        <f t="shared" si="14"/>
        <v>0</v>
      </c>
      <c r="R135" s="1"/>
      <c r="AA135" s="1"/>
      <c r="AC135" s="1"/>
    </row>
    <row r="136" spans="1:29" ht="16.5" hidden="1">
      <c r="A136" s="57"/>
      <c r="B136" s="57"/>
      <c r="C136" s="38"/>
      <c r="D136" s="39"/>
      <c r="E136" s="38"/>
      <c r="F136" s="39"/>
      <c r="G136" s="38"/>
      <c r="H136" s="39"/>
      <c r="I136" s="24"/>
      <c r="J136" s="24"/>
      <c r="K136" s="24">
        <f t="shared" si="11"/>
        <v>0</v>
      </c>
      <c r="L136" s="25"/>
      <c r="M136" s="26">
        <f t="shared" si="12"/>
        <v>0</v>
      </c>
      <c r="N136" s="26">
        <f t="shared" si="13"/>
        <v>0</v>
      </c>
      <c r="O136" s="27"/>
      <c r="P136" s="25"/>
      <c r="Q136" s="7">
        <f t="shared" si="14"/>
        <v>0</v>
      </c>
      <c r="R136" s="1"/>
      <c r="AA136" s="1"/>
      <c r="AC136" s="1"/>
    </row>
    <row r="137" spans="1:29" ht="16.5" hidden="1">
      <c r="A137" s="57"/>
      <c r="B137" s="57"/>
      <c r="C137" s="38"/>
      <c r="D137" s="39"/>
      <c r="E137" s="38"/>
      <c r="F137" s="39"/>
      <c r="G137" s="38"/>
      <c r="H137" s="39"/>
      <c r="I137" s="24"/>
      <c r="J137" s="24"/>
      <c r="K137" s="24">
        <f t="shared" si="11"/>
        <v>0</v>
      </c>
      <c r="L137" s="25"/>
      <c r="M137" s="26">
        <f t="shared" si="12"/>
        <v>0</v>
      </c>
      <c r="N137" s="26">
        <f t="shared" si="13"/>
        <v>0</v>
      </c>
      <c r="O137" s="27"/>
      <c r="P137" s="25"/>
      <c r="Q137" s="7">
        <f t="shared" si="14"/>
        <v>0</v>
      </c>
      <c r="R137" s="1"/>
      <c r="AA137" s="1"/>
      <c r="AC137" s="1"/>
    </row>
    <row r="138" spans="1:29" ht="16.5" hidden="1">
      <c r="A138" s="57"/>
      <c r="B138" s="57"/>
      <c r="C138" s="38"/>
      <c r="D138" s="39"/>
      <c r="E138" s="38"/>
      <c r="F138" s="39"/>
      <c r="G138" s="38"/>
      <c r="H138" s="39"/>
      <c r="I138" s="24"/>
      <c r="J138" s="24"/>
      <c r="K138" s="24">
        <f t="shared" si="11"/>
        <v>0</v>
      </c>
      <c r="L138" s="25"/>
      <c r="M138" s="26">
        <f t="shared" si="12"/>
        <v>0</v>
      </c>
      <c r="N138" s="26">
        <f t="shared" si="13"/>
        <v>0</v>
      </c>
      <c r="O138" s="27"/>
      <c r="P138" s="25"/>
      <c r="Q138" s="7">
        <f t="shared" si="14"/>
        <v>0</v>
      </c>
      <c r="R138" s="1"/>
      <c r="AA138" s="1"/>
      <c r="AC138" s="1"/>
    </row>
    <row r="139" spans="1:29" ht="16.5" hidden="1">
      <c r="A139" s="57"/>
      <c r="B139" s="57"/>
      <c r="C139" s="38"/>
      <c r="D139" s="39"/>
      <c r="E139" s="38"/>
      <c r="F139" s="39"/>
      <c r="G139" s="38"/>
      <c r="H139" s="39"/>
      <c r="I139" s="24"/>
      <c r="J139" s="24"/>
      <c r="K139" s="24">
        <f t="shared" si="11"/>
        <v>0</v>
      </c>
      <c r="L139" s="25"/>
      <c r="M139" s="26">
        <f t="shared" si="12"/>
        <v>0</v>
      </c>
      <c r="N139" s="26">
        <f t="shared" si="13"/>
        <v>0</v>
      </c>
      <c r="O139" s="27"/>
      <c r="P139" s="25"/>
      <c r="Q139" s="7">
        <f t="shared" si="14"/>
        <v>0</v>
      </c>
      <c r="R139" s="1"/>
      <c r="AA139" s="1"/>
      <c r="AC139" s="1"/>
    </row>
    <row r="140" spans="1:29" ht="16.5" hidden="1">
      <c r="A140" s="57"/>
      <c r="B140" s="57"/>
      <c r="C140" s="38"/>
      <c r="D140" s="39"/>
      <c r="E140" s="38"/>
      <c r="F140" s="39"/>
      <c r="G140" s="38"/>
      <c r="H140" s="39"/>
      <c r="I140" s="24"/>
      <c r="J140" s="24"/>
      <c r="K140" s="24">
        <f t="shared" si="11"/>
        <v>0</v>
      </c>
      <c r="L140" s="25"/>
      <c r="M140" s="26">
        <f t="shared" si="12"/>
        <v>0</v>
      </c>
      <c r="N140" s="26">
        <f t="shared" si="13"/>
        <v>0</v>
      </c>
      <c r="O140" s="27"/>
      <c r="P140" s="25"/>
      <c r="Q140" s="7">
        <f t="shared" si="14"/>
        <v>0</v>
      </c>
      <c r="R140" s="1"/>
      <c r="AA140" s="1"/>
      <c r="AC140" s="1"/>
    </row>
    <row r="141" spans="1:29" ht="16.5" hidden="1">
      <c r="A141" s="57"/>
      <c r="B141" s="57"/>
      <c r="C141" s="38"/>
      <c r="D141" s="39"/>
      <c r="E141" s="38"/>
      <c r="F141" s="39"/>
      <c r="G141" s="38"/>
      <c r="H141" s="39"/>
      <c r="I141" s="24"/>
      <c r="J141" s="24"/>
      <c r="K141" s="24">
        <f t="shared" si="11"/>
        <v>0</v>
      </c>
      <c r="L141" s="25"/>
      <c r="M141" s="26">
        <f t="shared" si="12"/>
        <v>0</v>
      </c>
      <c r="N141" s="26">
        <f t="shared" si="13"/>
        <v>0</v>
      </c>
      <c r="O141" s="27"/>
      <c r="P141" s="25"/>
      <c r="Q141" s="7">
        <f t="shared" si="14"/>
        <v>0</v>
      </c>
      <c r="R141" s="1"/>
      <c r="AA141" s="1"/>
      <c r="AC141" s="1"/>
    </row>
    <row r="142" spans="1:29" ht="16.5" hidden="1">
      <c r="A142" s="57"/>
      <c r="B142" s="57"/>
      <c r="C142" s="38"/>
      <c r="D142" s="39"/>
      <c r="E142" s="38"/>
      <c r="F142" s="39"/>
      <c r="G142" s="38"/>
      <c r="H142" s="39"/>
      <c r="I142" s="24"/>
      <c r="J142" s="24"/>
      <c r="K142" s="24">
        <f t="shared" si="11"/>
        <v>0</v>
      </c>
      <c r="L142" s="25"/>
      <c r="M142" s="26">
        <f t="shared" si="12"/>
        <v>0</v>
      </c>
      <c r="N142" s="26">
        <f t="shared" si="13"/>
        <v>0</v>
      </c>
      <c r="O142" s="27"/>
      <c r="P142" s="25"/>
      <c r="Q142" s="7">
        <f t="shared" si="14"/>
        <v>0</v>
      </c>
      <c r="R142" s="1"/>
      <c r="AA142" s="1"/>
      <c r="AC142" s="1"/>
    </row>
    <row r="143" spans="1:29" ht="16.5" hidden="1">
      <c r="A143" s="57"/>
      <c r="B143" s="57"/>
      <c r="C143" s="189"/>
      <c r="D143" s="190"/>
      <c r="E143" s="189"/>
      <c r="F143" s="190"/>
      <c r="G143" s="189"/>
      <c r="H143" s="190"/>
      <c r="I143" s="168"/>
      <c r="J143" s="168"/>
      <c r="K143" s="24">
        <f t="shared" si="11"/>
        <v>0</v>
      </c>
      <c r="L143" s="25"/>
      <c r="M143" s="26">
        <f t="shared" si="12"/>
        <v>0</v>
      </c>
      <c r="N143" s="26">
        <f t="shared" si="13"/>
        <v>0</v>
      </c>
      <c r="O143" s="27"/>
      <c r="P143" s="25"/>
      <c r="Q143" s="7">
        <f t="shared" si="14"/>
        <v>0</v>
      </c>
      <c r="R143" s="1"/>
      <c r="AA143" s="1"/>
      <c r="AC143" s="1"/>
    </row>
    <row r="144" spans="1:29" ht="16.5">
      <c r="A144" s="57"/>
      <c r="B144" s="170"/>
      <c r="C144" s="171"/>
      <c r="D144" s="171"/>
      <c r="E144" s="171"/>
      <c r="F144" s="171"/>
      <c r="G144" s="178"/>
      <c r="H144" s="168"/>
      <c r="I144" s="168"/>
      <c r="J144" s="168"/>
      <c r="K144" s="24"/>
      <c r="L144" s="88"/>
      <c r="M144" s="26"/>
      <c r="N144" s="26"/>
      <c r="O144" s="27"/>
      <c r="P144" s="88"/>
      <c r="R144" s="1"/>
      <c r="AA144" s="1"/>
      <c r="AC144" s="1"/>
    </row>
    <row r="145" spans="1:29" ht="16.5">
      <c r="A145" s="57"/>
      <c r="B145" s="172"/>
      <c r="C145" s="173" t="s">
        <v>94</v>
      </c>
      <c r="D145" s="173"/>
      <c r="E145" s="173"/>
      <c r="F145" s="173"/>
      <c r="G145" s="179"/>
      <c r="H145" s="168"/>
      <c r="I145" s="168"/>
      <c r="J145" s="168"/>
      <c r="K145" s="24"/>
      <c r="L145" s="88"/>
      <c r="M145" s="26"/>
      <c r="N145" s="26"/>
      <c r="O145" s="27"/>
      <c r="P145" s="88"/>
      <c r="R145" s="1"/>
      <c r="AA145" s="1"/>
      <c r="AC145" s="1"/>
    </row>
    <row r="146" spans="1:29" ht="16.5">
      <c r="A146" s="57"/>
      <c r="B146" s="172"/>
      <c r="C146" s="173" t="s">
        <v>95</v>
      </c>
      <c r="D146" s="173"/>
      <c r="E146" s="173"/>
      <c r="F146" s="173"/>
      <c r="G146" s="179"/>
      <c r="H146" s="168"/>
      <c r="I146" s="168"/>
      <c r="J146" s="168"/>
      <c r="K146" s="24"/>
      <c r="L146" s="88"/>
      <c r="M146" s="26"/>
      <c r="N146" s="26"/>
      <c r="O146" s="27"/>
      <c r="P146" s="88"/>
      <c r="R146" s="1"/>
      <c r="AA146" s="1"/>
      <c r="AC146" s="1"/>
    </row>
    <row r="147" spans="1:29" ht="16.5">
      <c r="A147" s="57"/>
      <c r="B147" s="172"/>
      <c r="C147" s="173" t="s">
        <v>96</v>
      </c>
      <c r="D147" s="173"/>
      <c r="E147" s="173"/>
      <c r="F147" s="173"/>
      <c r="G147" s="179"/>
      <c r="H147" s="168"/>
      <c r="I147" s="168"/>
      <c r="J147" s="168"/>
      <c r="K147" s="24"/>
      <c r="L147" s="88"/>
      <c r="M147" s="26"/>
      <c r="N147" s="26"/>
      <c r="O147" s="27"/>
      <c r="P147" s="88"/>
      <c r="R147" s="1"/>
      <c r="AA147" s="1"/>
      <c r="AC147" s="1"/>
    </row>
    <row r="148" spans="1:29" ht="16.5">
      <c r="A148" s="57"/>
      <c r="B148" s="174"/>
      <c r="C148" s="185"/>
      <c r="D148" s="185"/>
      <c r="E148" s="185"/>
      <c r="F148" s="185"/>
      <c r="G148" s="181"/>
      <c r="H148" s="168"/>
      <c r="I148" s="168"/>
      <c r="J148" s="168"/>
      <c r="K148" s="24"/>
      <c r="L148" s="88"/>
      <c r="M148" s="26"/>
      <c r="N148" s="26"/>
      <c r="O148" s="27"/>
      <c r="P148" s="88"/>
      <c r="R148" s="1"/>
      <c r="AA148" s="1"/>
      <c r="AC148" s="1"/>
    </row>
    <row r="149" spans="1:29" ht="16.5">
      <c r="A149" s="57"/>
      <c r="B149" s="104"/>
      <c r="C149" s="173"/>
      <c r="D149" s="173"/>
      <c r="E149" s="173"/>
      <c r="F149" s="173"/>
      <c r="G149" s="168"/>
      <c r="H149" s="168"/>
      <c r="I149" s="168"/>
      <c r="J149" s="168"/>
      <c r="K149" s="24"/>
      <c r="L149" s="88"/>
      <c r="M149" s="26"/>
      <c r="N149" s="26"/>
      <c r="O149" s="27"/>
      <c r="P149" s="88"/>
      <c r="R149" s="1"/>
      <c r="AA149" s="1"/>
      <c r="AC149" s="1"/>
    </row>
    <row r="150" spans="1:29" ht="16.5" hidden="1">
      <c r="A150" s="57"/>
      <c r="B150" s="57"/>
      <c r="C150" s="168"/>
      <c r="D150" s="168"/>
      <c r="E150" s="168"/>
      <c r="F150" s="168"/>
      <c r="G150" s="168"/>
      <c r="H150" s="168"/>
      <c r="I150" s="168"/>
      <c r="J150" s="168"/>
      <c r="K150" s="24"/>
      <c r="L150" s="88"/>
      <c r="M150" s="26"/>
      <c r="N150" s="26"/>
      <c r="O150" s="27"/>
      <c r="P150" s="88"/>
      <c r="R150" s="1"/>
      <c r="AA150" s="1"/>
      <c r="AC150" s="1"/>
    </row>
    <row r="151" spans="1:29" ht="16.5" hidden="1">
      <c r="A151" s="57"/>
      <c r="B151" s="57"/>
      <c r="C151" s="168"/>
      <c r="D151" s="168"/>
      <c r="E151" s="168"/>
      <c r="F151" s="168"/>
      <c r="G151" s="168"/>
      <c r="H151" s="168"/>
      <c r="I151" s="168"/>
      <c r="J151" s="168"/>
      <c r="K151" s="24"/>
      <c r="L151" s="88"/>
      <c r="M151" s="26"/>
      <c r="N151" s="26"/>
      <c r="O151" s="27"/>
      <c r="P151" s="88"/>
      <c r="R151" s="1"/>
      <c r="AA151" s="1"/>
      <c r="AC151" s="1"/>
    </row>
    <row r="152" spans="1:29" ht="16.5" hidden="1">
      <c r="A152" s="57"/>
      <c r="B152" s="57"/>
      <c r="L152" s="5"/>
      <c r="M152" s="6"/>
      <c r="N152" s="6"/>
      <c r="O152" s="5"/>
      <c r="P152" s="5"/>
      <c r="R152" s="1"/>
      <c r="AA152" s="1"/>
      <c r="AC152" s="1"/>
    </row>
    <row r="153" spans="1:29" ht="30" customHeight="1" hidden="1">
      <c r="A153" s="257" t="s">
        <v>70</v>
      </c>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row>
    <row r="154" ht="17.25" hidden="1" thickBot="1">
      <c r="A154" s="104"/>
    </row>
    <row r="155" spans="3:10" ht="17.25" hidden="1" thickBot="1">
      <c r="C155" s="237" t="s">
        <v>80</v>
      </c>
      <c r="D155" s="238"/>
      <c r="E155" s="238"/>
      <c r="F155" s="238"/>
      <c r="G155" s="238"/>
      <c r="H155" s="239"/>
      <c r="I155" s="186"/>
      <c r="J155" s="186"/>
    </row>
    <row r="156" spans="1:24" ht="17.25" hidden="1" thickBot="1">
      <c r="A156" s="105" t="s">
        <v>2</v>
      </c>
      <c r="B156" s="105" t="s">
        <v>3</v>
      </c>
      <c r="C156" s="242" t="s">
        <v>38</v>
      </c>
      <c r="D156" s="242"/>
      <c r="E156" s="258" t="s">
        <v>39</v>
      </c>
      <c r="F156" s="258"/>
      <c r="G156" s="244" t="s">
        <v>40</v>
      </c>
      <c r="H156" s="244"/>
      <c r="I156" s="187"/>
      <c r="J156" s="187"/>
      <c r="K156" s="120" t="s">
        <v>37</v>
      </c>
      <c r="L156" s="107" t="s">
        <v>8</v>
      </c>
      <c r="M156" s="240"/>
      <c r="N156" s="240"/>
      <c r="O156" s="108"/>
      <c r="P156" s="107" t="s">
        <v>60</v>
      </c>
      <c r="Q156" s="120" t="s">
        <v>37</v>
      </c>
      <c r="R156" s="109"/>
      <c r="S156" s="109"/>
      <c r="T156" s="109"/>
      <c r="U156" s="109"/>
      <c r="V156" s="109"/>
      <c r="W156" s="109"/>
      <c r="X156" s="109"/>
    </row>
    <row r="157" spans="1:31" ht="16.5" hidden="1">
      <c r="A157" s="241"/>
      <c r="B157" s="117"/>
      <c r="C157" s="121"/>
      <c r="D157" s="122"/>
      <c r="E157" s="121"/>
      <c r="F157" s="122"/>
      <c r="G157" s="121"/>
      <c r="H157" s="122"/>
      <c r="I157" s="151"/>
      <c r="J157" s="151"/>
      <c r="K157" s="110">
        <f>IF(C157&gt;D157,1,0)+IF(E157&gt;F157,1,0)+IF(G157&gt;H157,1,0)</f>
        <v>0</v>
      </c>
      <c r="L157" s="119"/>
      <c r="M157" s="110">
        <f>IF(C157&gt;D157,1,0)+IF(E157&gt;F157,1,0)+IF(G157&gt;H157,1,0)</f>
        <v>0</v>
      </c>
      <c r="N157" s="110">
        <f>IF(D157&gt;C157,1,0)+IF(F157&gt;E157,1,0)+IF(H157&gt;G157,1,0)</f>
        <v>0</v>
      </c>
      <c r="O157" s="111"/>
      <c r="P157" s="119"/>
      <c r="Q157" s="110">
        <f>IF(D157&gt;C157,1)+IF(F157&gt;E157,1)+IF(H157&gt;G157,1)</f>
        <v>0</v>
      </c>
      <c r="R157" s="133"/>
      <c r="S157" s="131"/>
      <c r="T157" s="109"/>
      <c r="U157" s="131"/>
      <c r="V157" s="17"/>
      <c r="W157" s="109"/>
      <c r="X157" s="109"/>
      <c r="AE157" s="106"/>
    </row>
    <row r="158" spans="1:31" ht="17.25" hidden="1" thickBot="1">
      <c r="A158" s="241"/>
      <c r="B158" s="118"/>
      <c r="C158" s="123"/>
      <c r="D158" s="124"/>
      <c r="E158" s="123"/>
      <c r="F158" s="124"/>
      <c r="G158" s="123"/>
      <c r="H158" s="124"/>
      <c r="I158" s="151"/>
      <c r="J158" s="151"/>
      <c r="K158" s="110">
        <f>IF(C158&gt;D158,1,0)+IF(E158&gt;F158,1,0)+IF(G158&gt;H158,1,0)</f>
        <v>0</v>
      </c>
      <c r="L158" s="119"/>
      <c r="M158" s="110">
        <f>IF(C158&gt;D158,1,0)+IF(E158&gt;F158,1,0)+IF(G158&gt;H158,1,0)</f>
        <v>0</v>
      </c>
      <c r="N158" s="110">
        <f>IF(D158&gt;C158,1,0)+IF(F158&gt;E158,1,0)+IF(H158&gt;G158,1,0)</f>
        <v>0</v>
      </c>
      <c r="O158" s="111"/>
      <c r="P158" s="119"/>
      <c r="Q158" s="110">
        <f>IF(D158&gt;C158,1)+IF(F158&gt;E158,1)+IF(H158&gt;G158,1)</f>
        <v>0</v>
      </c>
      <c r="R158" s="133"/>
      <c r="S158" s="131"/>
      <c r="T158" s="109"/>
      <c r="U158" s="131"/>
      <c r="V158" s="17"/>
      <c r="W158" s="109"/>
      <c r="X158" s="109"/>
      <c r="AE158" s="106"/>
    </row>
    <row r="159" spans="1:24" ht="17.25" hidden="1" thickBot="1">
      <c r="A159" s="17"/>
      <c r="B159" s="17"/>
      <c r="C159" s="109"/>
      <c r="D159" s="109"/>
      <c r="E159" s="109"/>
      <c r="F159" s="109"/>
      <c r="G159" s="109"/>
      <c r="H159" s="109"/>
      <c r="I159" s="188"/>
      <c r="J159" s="188"/>
      <c r="K159" s="110"/>
      <c r="L159" s="110"/>
      <c r="M159" s="110"/>
      <c r="N159" s="110"/>
      <c r="O159" s="109"/>
      <c r="P159" s="110"/>
      <c r="Q159" s="110"/>
      <c r="R159" s="109"/>
      <c r="S159" s="109"/>
      <c r="T159" s="109"/>
      <c r="U159" s="131"/>
      <c r="V159" s="109"/>
      <c r="W159" s="109"/>
      <c r="X159" s="109"/>
    </row>
    <row r="160" spans="1:24" ht="17.25" hidden="1" thickBot="1">
      <c r="A160" s="17" t="s">
        <v>79</v>
      </c>
      <c r="B160" s="117">
        <v>1</v>
      </c>
      <c r="C160" s="163"/>
      <c r="D160" s="164"/>
      <c r="E160" s="163"/>
      <c r="F160" s="164"/>
      <c r="G160" s="163"/>
      <c r="H160" s="164"/>
      <c r="I160" s="151"/>
      <c r="J160" s="151"/>
      <c r="K160" s="110">
        <f>IF(C160&gt;D160,1,0)+IF(E160&gt;F160,1,0)+IF(G160&gt;H160,1,0)</f>
        <v>0</v>
      </c>
      <c r="L160" s="106" t="str">
        <f>U8</f>
        <v>Chaumont</v>
      </c>
      <c r="M160" s="110">
        <f>IF(C160&gt;D160,1,0)+IF(E160&gt;F160,1,0)+IF(G160&gt;H160,1,0)</f>
        <v>0</v>
      </c>
      <c r="N160" s="110">
        <f>IF(D160&gt;C160,1,0)+IF(F160&gt;E160,1,0)+IF(H160&gt;G160,1,0)</f>
        <v>0</v>
      </c>
      <c r="O160" s="111"/>
      <c r="P160" s="106" t="str">
        <f>U83</f>
        <v>Bevc</v>
      </c>
      <c r="Q160" s="110">
        <f>IF(D160&gt;C160,1)+IF(F160&gt;E160,1)+IF(H160&gt;G160,1)</f>
        <v>0</v>
      </c>
      <c r="R160" s="132" t="s">
        <v>49</v>
      </c>
      <c r="S160" s="109"/>
      <c r="T160" s="109"/>
      <c r="U160" s="131"/>
      <c r="V160" s="109"/>
      <c r="W160" s="109"/>
      <c r="X160" s="109"/>
    </row>
    <row r="161" spans="1:24" ht="17.25" hidden="1" thickBot="1">
      <c r="A161" s="112"/>
      <c r="B161" s="112"/>
      <c r="C161" s="113"/>
      <c r="D161" s="113"/>
      <c r="E161" s="113"/>
      <c r="F161" s="113"/>
      <c r="G161" s="113"/>
      <c r="H161" s="113"/>
      <c r="I161" s="113"/>
      <c r="J161" s="113"/>
      <c r="K161" s="114"/>
      <c r="L161" s="115"/>
      <c r="M161" s="116"/>
      <c r="N161" s="116"/>
      <c r="O161" s="115"/>
      <c r="P161" s="115"/>
      <c r="Q161" s="17"/>
      <c r="R161" s="109"/>
      <c r="S161" s="109"/>
      <c r="T161" s="109"/>
      <c r="U161" s="109"/>
      <c r="V161" s="109"/>
      <c r="W161" s="109"/>
      <c r="X161" s="109"/>
    </row>
    <row r="162" spans="4:6" ht="17.25" hidden="1" thickBot="1">
      <c r="D162" s="254" t="s">
        <v>78</v>
      </c>
      <c r="E162" s="255"/>
      <c r="F162" s="256"/>
    </row>
    <row r="163" spans="4:6" ht="16.5" hidden="1">
      <c r="D163" s="78" t="s">
        <v>42</v>
      </c>
      <c r="E163" s="252" t="s">
        <v>12</v>
      </c>
      <c r="F163" s="253"/>
    </row>
    <row r="164" spans="4:7" ht="16.5" hidden="1">
      <c r="D164" s="134">
        <v>1</v>
      </c>
      <c r="E164" s="248" t="str">
        <f>IF(K160+Q160&gt;0,IF(K160&gt;Q160,L160,P160),"?")</f>
        <v>?</v>
      </c>
      <c r="F164" s="249"/>
      <c r="G164" s="140"/>
    </row>
    <row r="165" spans="4:6" ht="17.25" hidden="1" thickBot="1">
      <c r="D165" s="135">
        <v>2</v>
      </c>
      <c r="E165" s="250" t="str">
        <f>IF(K160+Q160&gt;0,IF(Q160&gt;K160,L160,P160),"?")</f>
        <v>?</v>
      </c>
      <c r="F165" s="251"/>
    </row>
  </sheetData>
  <sheetProtection/>
  <mergeCells count="26">
    <mergeCell ref="AD8:AE8"/>
    <mergeCell ref="AD83:AE83"/>
    <mergeCell ref="I81:J81"/>
    <mergeCell ref="E164:F164"/>
    <mergeCell ref="E165:F165"/>
    <mergeCell ref="E163:F163"/>
    <mergeCell ref="D162:F162"/>
    <mergeCell ref="A153:AC153"/>
    <mergeCell ref="E156:F156"/>
    <mergeCell ref="G156:H156"/>
    <mergeCell ref="M156:N156"/>
    <mergeCell ref="A157:A158"/>
    <mergeCell ref="C156:D156"/>
    <mergeCell ref="C155:H155"/>
    <mergeCell ref="A77:AC78"/>
    <mergeCell ref="C80:F80"/>
    <mergeCell ref="C81:D81"/>
    <mergeCell ref="E81:F81"/>
    <mergeCell ref="G81:H81"/>
    <mergeCell ref="M81:O81"/>
    <mergeCell ref="A1:AC2"/>
    <mergeCell ref="M6:O6"/>
    <mergeCell ref="C6:D6"/>
    <mergeCell ref="E6:F6"/>
    <mergeCell ref="G6:H6"/>
    <mergeCell ref="C5:F5"/>
  </mergeCells>
  <dataValidations count="2">
    <dataValidation type="list" allowBlank="1" showInputMessage="1" showErrorMessage="1" sqref="L7:L72 L85:L151 P7:P72 P83:P151">
      <formula1>$U$8:$U$21</formula1>
    </dataValidation>
    <dataValidation type="list" allowBlank="1" showInputMessage="1" showErrorMessage="1" sqref="L82:L84 P82">
      <formula1>$U$83:$U$85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3"/>
  <drawing r:id="rId2"/>
  <legacyDrawing r:id="rId1"/>
</worksheet>
</file>

<file path=xl/worksheets/sheet2.xml><?xml version="1.0" encoding="utf-8"?>
<worksheet xmlns="http://schemas.openxmlformats.org/spreadsheetml/2006/main" xmlns:r="http://schemas.openxmlformats.org/officeDocument/2006/relationships">
  <sheetPr codeName="Feuil2">
    <tabColor rgb="FF7030A0"/>
  </sheetPr>
  <dimension ref="A1:AC70"/>
  <sheetViews>
    <sheetView showGridLines="0" zoomScalePageLayoutView="0" workbookViewId="0" topLeftCell="A1">
      <selection activeCell="A1" sqref="A1:AA71"/>
    </sheetView>
  </sheetViews>
  <sheetFormatPr defaultColWidth="11.421875" defaultRowHeight="15"/>
  <cols>
    <col min="1" max="2" width="6.57421875" style="60" customWidth="1"/>
    <col min="3" max="6" width="11.421875" style="3" customWidth="1"/>
    <col min="7" max="8" width="11.421875" style="3" hidden="1" customWidth="1"/>
    <col min="9" max="9" width="8.8515625" style="4" customWidth="1"/>
    <col min="10" max="10" width="18.00390625" style="61" customWidth="1"/>
    <col min="11" max="12" width="3.140625" style="62" customWidth="1"/>
    <col min="13" max="13" width="3.140625" style="61" hidden="1" customWidth="1"/>
    <col min="14" max="14" width="19.421875" style="61" bestFit="1" customWidth="1"/>
    <col min="15" max="15" width="9.28125" style="7" customWidth="1"/>
    <col min="16" max="16" width="2.140625" style="8" customWidth="1"/>
    <col min="17" max="17" width="3.57421875" style="1" bestFit="1" customWidth="1"/>
    <col min="18" max="18" width="0.71875" style="1" customWidth="1"/>
    <col min="19" max="19" width="21.00390625" style="1" customWidth="1"/>
    <col min="20" max="20" width="4.57421875" style="1" bestFit="1" customWidth="1"/>
    <col min="21" max="21" width="4.28125" style="1" bestFit="1" customWidth="1"/>
    <col min="22" max="22" width="7.421875" style="1" customWidth="1"/>
    <col min="23" max="24" width="3.421875" style="1" customWidth="1"/>
    <col min="25" max="25" width="7.57421875" style="9" customWidth="1"/>
    <col min="26" max="26" width="3.28125" style="1" bestFit="1" customWidth="1"/>
    <col min="27" max="27" width="4.57421875" style="10" customWidth="1"/>
    <col min="28" max="28" width="15.28125" style="1" customWidth="1"/>
    <col min="29" max="16384" width="11.421875" style="1" customWidth="1"/>
  </cols>
  <sheetData>
    <row r="1" spans="1:27" ht="15" customHeight="1">
      <c r="A1" s="259" t="s">
        <v>50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row>
    <row r="2" spans="1:27" ht="1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row>
    <row r="3" spans="1:27" ht="1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row>
    <row r="4" spans="1:14" ht="16.5" hidden="1">
      <c r="A4" s="2"/>
      <c r="B4" s="2"/>
      <c r="J4" s="5"/>
      <c r="K4" s="6"/>
      <c r="L4" s="6"/>
      <c r="M4" s="5"/>
      <c r="N4" s="5"/>
    </row>
    <row r="5" spans="1:14" ht="17.25" thickBot="1">
      <c r="A5" s="2"/>
      <c r="B5" s="2"/>
      <c r="J5" s="11" t="s">
        <v>0</v>
      </c>
      <c r="K5" s="12"/>
      <c r="L5" s="12"/>
      <c r="M5" s="11"/>
      <c r="N5" s="13">
        <v>43221</v>
      </c>
    </row>
    <row r="6" spans="1:14" ht="17.25" thickBot="1">
      <c r="A6" s="2"/>
      <c r="B6" s="88"/>
      <c r="C6" s="237" t="s">
        <v>1</v>
      </c>
      <c r="D6" s="238"/>
      <c r="E6" s="238"/>
      <c r="F6" s="239"/>
      <c r="J6" s="5"/>
      <c r="K6" s="6"/>
      <c r="L6" s="6"/>
      <c r="M6" s="5"/>
      <c r="N6" s="5"/>
    </row>
    <row r="7" spans="1:28" ht="17.25" thickBot="1">
      <c r="A7" s="14" t="s">
        <v>2</v>
      </c>
      <c r="B7" s="87" t="s">
        <v>3</v>
      </c>
      <c r="C7" s="234" t="s">
        <v>4</v>
      </c>
      <c r="D7" s="234"/>
      <c r="E7" s="235" t="s">
        <v>5</v>
      </c>
      <c r="F7" s="235"/>
      <c r="G7" s="260" t="s">
        <v>6</v>
      </c>
      <c r="H7" s="260"/>
      <c r="I7" s="15" t="s">
        <v>7</v>
      </c>
      <c r="J7" s="14" t="s">
        <v>8</v>
      </c>
      <c r="K7" s="233" t="s">
        <v>9</v>
      </c>
      <c r="L7" s="233"/>
      <c r="M7" s="233"/>
      <c r="N7" s="14" t="s">
        <v>10</v>
      </c>
      <c r="O7" s="16" t="s">
        <v>7</v>
      </c>
      <c r="P7" s="17"/>
      <c r="Q7" s="17"/>
      <c r="R7" s="17"/>
      <c r="S7" s="17"/>
      <c r="T7" s="17"/>
      <c r="U7" s="17"/>
      <c r="V7" s="17"/>
      <c r="W7" s="17"/>
      <c r="X7" s="17"/>
      <c r="Y7" s="18"/>
      <c r="Z7" s="17"/>
      <c r="AA7" s="19"/>
      <c r="AB7" s="17"/>
    </row>
    <row r="8" spans="1:28" ht="17.25" thickBot="1">
      <c r="A8" s="20" t="s">
        <v>57</v>
      </c>
      <c r="B8" s="21">
        <v>1</v>
      </c>
      <c r="C8" s="22"/>
      <c r="D8" s="23"/>
      <c r="E8" s="22"/>
      <c r="F8" s="23"/>
      <c r="G8" s="22"/>
      <c r="H8" s="23"/>
      <c r="I8" s="24">
        <f aca="true" t="shared" si="0" ref="I8:I39">IF(K8=2,3,IF(K8=0,0,IF(C8+E8=D8+F8,1.5,IF(C8+E8&gt;D8+F8,2,1))))</f>
        <v>0</v>
      </c>
      <c r="J8" s="25" t="s">
        <v>31</v>
      </c>
      <c r="K8" s="26">
        <f aca="true" t="shared" si="1" ref="K8:K39">IF(C8&gt;D8,1,0)+IF(E8&gt;F8,1,0)+IF(G8&gt;H8,1,0)</f>
        <v>0</v>
      </c>
      <c r="L8" s="26">
        <f aca="true" t="shared" si="2" ref="L8:L39">IF(C8&lt;D8,1,0)+IF(E8&lt;F8,1,0)+IF(G8&lt;H8,1,0)</f>
        <v>0</v>
      </c>
      <c r="M8" s="27"/>
      <c r="N8" s="25" t="s">
        <v>33</v>
      </c>
      <c r="O8" s="7">
        <f aca="true" t="shared" si="3" ref="O8:O39">IF(L8=2,3,IF(L8=0,0,IF(C8+E8=D8+F8,1.5,IF(C8+E8&lt;D8+F8,2,1))))</f>
        <v>0</v>
      </c>
      <c r="Q8" s="28"/>
      <c r="R8" s="29"/>
      <c r="S8" s="30" t="s">
        <v>12</v>
      </c>
      <c r="T8" s="31" t="s">
        <v>13</v>
      </c>
      <c r="U8" s="31" t="s">
        <v>14</v>
      </c>
      <c r="V8" s="32" t="s">
        <v>43</v>
      </c>
      <c r="W8" s="31" t="s">
        <v>15</v>
      </c>
      <c r="X8" s="31" t="s">
        <v>16</v>
      </c>
      <c r="Y8" s="33" t="s">
        <v>43</v>
      </c>
      <c r="Z8" s="34" t="s">
        <v>17</v>
      </c>
      <c r="AA8" s="35" t="s">
        <v>18</v>
      </c>
      <c r="AB8" s="36"/>
    </row>
    <row r="9" spans="1:29" ht="16.5">
      <c r="A9" s="20" t="s">
        <v>57</v>
      </c>
      <c r="B9" s="37">
        <v>2</v>
      </c>
      <c r="C9" s="38"/>
      <c r="D9" s="39"/>
      <c r="E9" s="38"/>
      <c r="F9" s="39"/>
      <c r="G9" s="38"/>
      <c r="H9" s="39"/>
      <c r="I9" s="24">
        <f t="shared" si="0"/>
        <v>0</v>
      </c>
      <c r="J9" s="25" t="s">
        <v>11</v>
      </c>
      <c r="K9" s="26">
        <f t="shared" si="1"/>
        <v>0</v>
      </c>
      <c r="L9" s="26">
        <f t="shared" si="2"/>
        <v>0</v>
      </c>
      <c r="M9" s="27"/>
      <c r="N9" s="25" t="s">
        <v>52</v>
      </c>
      <c r="O9" s="7">
        <f t="shared" si="3"/>
        <v>0</v>
      </c>
      <c r="Q9" s="40">
        <v>1</v>
      </c>
      <c r="R9" s="41"/>
      <c r="S9" s="42" t="s">
        <v>31</v>
      </c>
      <c r="T9" s="43">
        <f>SUMIF(J$8:J$69,S9,C$8:C$69)+SUMIF(N$8:N$69,S9,D$8:D$69)+SUMIF(J$8:J$69,S9,E$8:E$69)+SUMIF(N$8:N$69,S9,F$8:F$69)+SUMIF(J$8:J$69,S9,G$8:G$69)+SUMIF(N$8:N$69,S9,H$8:H$69)</f>
        <v>0</v>
      </c>
      <c r="U9" s="43">
        <f>SUMIF(J$8:J$69,S9,D$8:D$69)+SUMIF(N$8:N$69,S9,C$8:C$69)+SUMIF(J$8:J$69,S9,F$8:F$69)+SUMIF(N$8:N$69,S9,E$8:E$69)+SUMIF(J$8:J$69,S9,H$8:H$69)+SUMIF(N$8:N$69,S9,G$8:G$69)</f>
        <v>0</v>
      </c>
      <c r="V9" s="44">
        <f aca="true" t="shared" si="4" ref="V9:V22">_xlfn.IFERROR(T9/U9,0)</f>
        <v>0</v>
      </c>
      <c r="W9" s="43">
        <f>SUMIF(J$8:J$69,S9,K$8:K$69)+SUMIF(N$8:N$69,S9,L$8:L$69)</f>
        <v>0</v>
      </c>
      <c r="X9" s="43">
        <f>SUMIF(J$8:J$69,S9,L$8:L$69)+SUMIF(N$8:N$69,S9,$K$8:K$69)</f>
        <v>0</v>
      </c>
      <c r="Y9" s="45">
        <f aca="true" t="shared" si="5" ref="Y9:Y22">_xlfn.IFERROR(W9/X9,0)</f>
        <v>0</v>
      </c>
      <c r="Z9" s="46">
        <f>SUMIF(J$8:J$69,S9,I$8:I$69)+SUMIF(N$8:N$69,S9,O$8:O$69)</f>
        <v>0</v>
      </c>
      <c r="AA9" s="47">
        <f>RANK(Z9,Z$9:Z$22,0)</f>
        <v>1</v>
      </c>
      <c r="AC9" s="48"/>
    </row>
    <row r="10" spans="1:29" ht="16.5">
      <c r="A10" s="20" t="s">
        <v>55</v>
      </c>
      <c r="B10" s="37">
        <v>2</v>
      </c>
      <c r="C10" s="38"/>
      <c r="D10" s="39"/>
      <c r="E10" s="38"/>
      <c r="F10" s="39"/>
      <c r="G10" s="38"/>
      <c r="H10" s="39"/>
      <c r="I10" s="24">
        <f t="shared" si="0"/>
        <v>0</v>
      </c>
      <c r="J10" s="25" t="s">
        <v>33</v>
      </c>
      <c r="K10" s="26">
        <f t="shared" si="1"/>
        <v>0</v>
      </c>
      <c r="L10" s="26">
        <f t="shared" si="2"/>
        <v>0</v>
      </c>
      <c r="M10" s="27"/>
      <c r="N10" s="25" t="s">
        <v>11</v>
      </c>
      <c r="O10" s="7">
        <f t="shared" si="3"/>
        <v>0</v>
      </c>
      <c r="Q10" s="49">
        <v>2</v>
      </c>
      <c r="R10" s="41"/>
      <c r="S10" s="50" t="s">
        <v>33</v>
      </c>
      <c r="T10" s="51">
        <f>SUMIF(J$8:J$69,S10,C$8:C$69)+SUMIF(N$8:N$69,S10,D$8:D$69)+SUMIF(J$8:J$69,S10,E$8:E$69)+SUMIF(N$8:N$69,S10,F$8:F$69)+SUMIF(J$8:J$69,S10,G$8:G$69)+SUMIF(N$8:N$69,S10,H$8:H$69)</f>
        <v>0</v>
      </c>
      <c r="U10" s="51">
        <f>SUMIF(J$8:J$69,S10,D$8:D$69)+SUMIF(N$8:N$69,S10,C$8:C$69)+SUMIF(J$8:J$69,S10,F$8:F$69)+SUMIF(N$8:N$69,S10,E$8:E$69)+SUMIF(J$8:J$69,S10,H$8:H$69)+SUMIF(N$8:N$69,S10,G$8:G$69)</f>
        <v>0</v>
      </c>
      <c r="V10" s="44">
        <f t="shared" si="4"/>
        <v>0</v>
      </c>
      <c r="W10" s="51">
        <f>SUMIF(J$8:J$69,S10,K$8:K$69)+SUMIF(N$8:N$69,S10,L$8:L$69)</f>
        <v>0</v>
      </c>
      <c r="X10" s="51">
        <f>SUMIF(J$8:J$69,S10,L$8:L$69)+SUMIF(N$8:N$69,S10,$K$8:K$69)</f>
        <v>0</v>
      </c>
      <c r="Y10" s="45">
        <f t="shared" si="5"/>
        <v>0</v>
      </c>
      <c r="Z10" s="52">
        <f>SUMIF(J$8:J$69,S10,I$8:I$69)+SUMIF(N$8:N$69,S10,O$8:O$69)</f>
        <v>0</v>
      </c>
      <c r="AA10" s="53">
        <f>RANK(Z10,Z$9:Z$22,0)</f>
        <v>1</v>
      </c>
      <c r="AC10" s="48"/>
    </row>
    <row r="11" spans="1:29" ht="16.5">
      <c r="A11" s="20" t="s">
        <v>56</v>
      </c>
      <c r="B11" s="37">
        <v>2</v>
      </c>
      <c r="C11" s="38"/>
      <c r="D11" s="39"/>
      <c r="E11" s="38"/>
      <c r="F11" s="39"/>
      <c r="G11" s="38"/>
      <c r="H11" s="39"/>
      <c r="I11" s="24">
        <f t="shared" si="0"/>
        <v>0</v>
      </c>
      <c r="J11" s="25" t="s">
        <v>52</v>
      </c>
      <c r="K11" s="26">
        <f t="shared" si="1"/>
        <v>0</v>
      </c>
      <c r="L11" s="26">
        <f t="shared" si="2"/>
        <v>0</v>
      </c>
      <c r="M11" s="27"/>
      <c r="N11" s="25" t="s">
        <v>31</v>
      </c>
      <c r="O11" s="7">
        <f t="shared" si="3"/>
        <v>0</v>
      </c>
      <c r="Q11" s="49">
        <v>3</v>
      </c>
      <c r="R11" s="41"/>
      <c r="S11" s="50" t="s">
        <v>11</v>
      </c>
      <c r="T11" s="51">
        <f>SUMIF(J$8:J$69,S11,C$8:C$69)+SUMIF(N$8:N$69,S11,D$8:D$69)+SUMIF(J$8:J$69,S11,E$8:E$69)+SUMIF(N$8:N$69,S11,F$8:F$69)+SUMIF(J$8:J$69,S11,G$8:G$69)+SUMIF(N$8:N$69,S11,H$8:H$69)</f>
        <v>0</v>
      </c>
      <c r="U11" s="51">
        <f>SUMIF(J$8:J$69,S11,D$8:D$69)+SUMIF(N$8:N$69,S11,C$8:C$69)+SUMIF(J$8:J$69,S11,F$8:F$69)+SUMIF(N$8:N$69,S11,E$8:E$69)+SUMIF(J$8:J$69,S11,H$8:H$69)+SUMIF(N$8:N$69,S11,G$8:G$69)</f>
        <v>0</v>
      </c>
      <c r="V11" s="44">
        <f t="shared" si="4"/>
        <v>0</v>
      </c>
      <c r="W11" s="51">
        <f>SUMIF(J$8:J$69,S11,K$8:K$69)+SUMIF(N$8:N$69,S11,L$8:L$69)</f>
        <v>0</v>
      </c>
      <c r="X11" s="51">
        <f>SUMIF(J$8:J$69,S11,L$8:L$69)+SUMIF(N$8:N$69,S11,$K$8:K$69)</f>
        <v>0</v>
      </c>
      <c r="Y11" s="45">
        <f t="shared" si="5"/>
        <v>0</v>
      </c>
      <c r="Z11" s="52">
        <f>SUMIF(J$8:J$69,S11,I$8:I$69)+SUMIF(N$8:N$69,S11,O$8:O$69)</f>
        <v>0</v>
      </c>
      <c r="AA11" s="53">
        <f>RANK(Z11,Z$9:Z$22,0)</f>
        <v>1</v>
      </c>
      <c r="AC11" s="48"/>
    </row>
    <row r="12" spans="1:29" ht="16.5">
      <c r="A12" s="20" t="s">
        <v>44</v>
      </c>
      <c r="B12" s="37">
        <v>2</v>
      </c>
      <c r="C12" s="38"/>
      <c r="D12" s="39"/>
      <c r="E12" s="38"/>
      <c r="F12" s="39"/>
      <c r="G12" s="38"/>
      <c r="H12" s="39"/>
      <c r="I12" s="24">
        <f t="shared" si="0"/>
        <v>0</v>
      </c>
      <c r="J12" s="25" t="s">
        <v>33</v>
      </c>
      <c r="K12" s="26">
        <f t="shared" si="1"/>
        <v>0</v>
      </c>
      <c r="L12" s="26">
        <f t="shared" si="2"/>
        <v>0</v>
      </c>
      <c r="M12" s="27"/>
      <c r="N12" s="25" t="s">
        <v>52</v>
      </c>
      <c r="O12" s="7">
        <f t="shared" si="3"/>
        <v>0</v>
      </c>
      <c r="Q12" s="49">
        <v>4</v>
      </c>
      <c r="R12" s="41"/>
      <c r="S12" s="50" t="s">
        <v>52</v>
      </c>
      <c r="T12" s="51">
        <f>SUMIF(J$8:J$69,S12,C$8:C$69)+SUMIF(N$8:N$69,S12,D$8:D$69)+SUMIF(J$8:J$69,S12,E$8:E$69)+SUMIF(N$8:N$69,S12,F$8:F$69)+SUMIF(J$8:J$69,S12,G$8:G$69)+SUMIF(N$8:N$69,S12,H$8:H$69)</f>
        <v>0</v>
      </c>
      <c r="U12" s="51">
        <f>SUMIF(J$8:J$69,S12,D$8:D$69)+SUMIF(N$8:N$69,S12,C$8:C$69)+SUMIF(J$8:J$69,S12,F$8:F$69)+SUMIF(N$8:N$69,S12,E$8:E$69)+SUMIF(J$8:J$69,S12,H$8:H$69)+SUMIF(N$8:N$69,S12,G$8:G$69)</f>
        <v>0</v>
      </c>
      <c r="V12" s="44">
        <f t="shared" si="4"/>
        <v>0</v>
      </c>
      <c r="W12" s="51">
        <f>SUMIF(J$8:J$69,S12,K$8:K$69)+SUMIF(N$8:N$69,S12,L$8:L$69)</f>
        <v>0</v>
      </c>
      <c r="X12" s="51">
        <f>SUMIF(J$8:J$69,S12,L$8:L$69)+SUMIF(N$8:N$69,S12,$K$8:K$69)</f>
        <v>0</v>
      </c>
      <c r="Y12" s="45">
        <f t="shared" si="5"/>
        <v>0</v>
      </c>
      <c r="Z12" s="52">
        <f>SUMIF(J$8:J$69,S12,I$8:I$69)+SUMIF(N$8:N$69,S12,O$8:O$69)</f>
        <v>0</v>
      </c>
      <c r="AA12" s="53">
        <f>RANK(Z12,Z$9:Z$22,0)</f>
        <v>1</v>
      </c>
      <c r="AC12" s="48"/>
    </row>
    <row r="13" spans="1:29" ht="17.25" thickBot="1">
      <c r="A13" s="20" t="s">
        <v>54</v>
      </c>
      <c r="B13" s="37">
        <v>2</v>
      </c>
      <c r="C13" s="102"/>
      <c r="D13" s="103"/>
      <c r="E13" s="102"/>
      <c r="F13" s="103"/>
      <c r="G13" s="38"/>
      <c r="H13" s="39"/>
      <c r="I13" s="24">
        <f t="shared" si="0"/>
        <v>0</v>
      </c>
      <c r="J13" s="25" t="s">
        <v>31</v>
      </c>
      <c r="K13" s="26">
        <f t="shared" si="1"/>
        <v>0</v>
      </c>
      <c r="L13" s="26">
        <f t="shared" si="2"/>
        <v>0</v>
      </c>
      <c r="M13" s="27"/>
      <c r="N13" s="25" t="s">
        <v>11</v>
      </c>
      <c r="O13" s="7">
        <f t="shared" si="3"/>
        <v>0</v>
      </c>
      <c r="Q13" s="49">
        <v>5</v>
      </c>
      <c r="R13" s="41"/>
      <c r="S13" s="50" t="s">
        <v>20</v>
      </c>
      <c r="T13" s="51">
        <f>SUMIF(J$8:J$69,S13,C$8:C$69)+SUMIF(N$8:N$69,S13,D$8:D$69)+SUMIF(J$8:J$69,S13,E$8:E$69)+SUMIF(N$8:N$69,S13,F$8:F$69)+SUMIF(J$8:J$69,S13,G$8:G$69)+SUMIF(N$8:N$69,S13,H$8:H$69)</f>
        <v>0</v>
      </c>
      <c r="U13" s="51">
        <f>SUMIF(J$8:J$69,S13,D$8:D$69)+SUMIF(N$8:N$69,S13,C$8:C$69)+SUMIF(J$8:J$69,S13,F$8:F$69)+SUMIF(N$8:N$69,S13,E$8:E$69)+SUMIF(J$8:J$69,S13,H$8:H$69)+SUMIF(N$8:N$69,S13,G$8:G$69)</f>
        <v>0</v>
      </c>
      <c r="V13" s="44">
        <f t="shared" si="4"/>
        <v>0</v>
      </c>
      <c r="W13" s="51">
        <f>SUMIF(J$8:J$69,S13,K$8:K$69)+SUMIF(N$8:N$69,S13,L$8:L$69)</f>
        <v>0</v>
      </c>
      <c r="X13" s="51">
        <f>SUMIF(J$8:J$69,S13,L$8:L$69)+SUMIF(N$8:N$69,S13,$K$8:K$69)</f>
        <v>0</v>
      </c>
      <c r="Y13" s="45">
        <f t="shared" si="5"/>
        <v>0</v>
      </c>
      <c r="Z13" s="52">
        <f>SUMIF(J$8:J$69,S13,I$8:I$69)+SUMIF(N$8:N$69,S13,O$8:O$69)</f>
        <v>0</v>
      </c>
      <c r="AA13" s="53">
        <f>RANK(Z13,Z$9:Z$22,0)</f>
        <v>1</v>
      </c>
      <c r="AC13" s="48"/>
    </row>
    <row r="14" spans="1:29" ht="16.5" hidden="1">
      <c r="A14" s="20"/>
      <c r="B14" s="20"/>
      <c r="C14" s="95"/>
      <c r="D14" s="96"/>
      <c r="E14" s="95"/>
      <c r="F14" s="96"/>
      <c r="G14" s="38"/>
      <c r="H14" s="39"/>
      <c r="I14" s="24">
        <f t="shared" si="0"/>
        <v>0</v>
      </c>
      <c r="J14" s="25"/>
      <c r="K14" s="26">
        <f t="shared" si="1"/>
        <v>0</v>
      </c>
      <c r="L14" s="26">
        <f t="shared" si="2"/>
        <v>0</v>
      </c>
      <c r="M14" s="27"/>
      <c r="N14" s="25"/>
      <c r="O14" s="7">
        <f t="shared" si="3"/>
        <v>0</v>
      </c>
      <c r="Q14" s="49">
        <v>6</v>
      </c>
      <c r="R14" s="41"/>
      <c r="S14" s="50" t="s">
        <v>21</v>
      </c>
      <c r="T14" s="51">
        <f aca="true" t="shared" si="6" ref="T14:T22">SUMIF(J$8:J$69,S14,C$8:C$69)+SUMIF(N$8:N$69,S14,D$8:D$69)+SUMIF(J$8:J$69,S14,E$8:E$69)+SUMIF(N$8:N$69,S14,F$8:F$69)+SUMIF(J$8:J$69,S14,G$8:G$69)+SUMIF(N$8:N$69,S14,H$8:H$69)</f>
        <v>0</v>
      </c>
      <c r="U14" s="51">
        <f aca="true" t="shared" si="7" ref="U14:U22">SUMIF(J$8:J$69,S14,D$8:D$69)+SUMIF(N$8:N$69,S14,C$8:C$69)+SUMIF(J$8:J$69,S14,F$8:F$69)+SUMIF(N$8:N$69,S14,E$8:E$69)+SUMIF(J$8:J$69,S14,H$8:H$69)+SUMIF(N$8:N$69,S14,G$8:G$69)</f>
        <v>0</v>
      </c>
      <c r="V14" s="44">
        <f t="shared" si="4"/>
        <v>0</v>
      </c>
      <c r="W14" s="51">
        <f aca="true" t="shared" si="8" ref="W14:W22">SUMIF(J$8:J$69,S14,K$8:K$69)+SUMIF(N$8:N$69,S14,L$8:L$69)</f>
        <v>0</v>
      </c>
      <c r="X14" s="51">
        <f>SUMIF(J$8:J$69,S14,L$8:L$69)+SUMIF(N$8:N$69,S14,$K$8:K$69)</f>
        <v>0</v>
      </c>
      <c r="Y14" s="45">
        <f t="shared" si="5"/>
        <v>0</v>
      </c>
      <c r="Z14" s="52">
        <f aca="true" t="shared" si="9" ref="Z14:Z22">SUMIF(J$8:J$69,S14,I$8:I$69)+SUMIF(N$8:N$69,S14,O$8:O$69)</f>
        <v>0</v>
      </c>
      <c r="AA14" s="53">
        <f aca="true" t="shared" si="10" ref="AA14:AA22">RANK(Z14,Z$9:Z$22,0)</f>
        <v>1</v>
      </c>
      <c r="AC14" s="48"/>
    </row>
    <row r="15" spans="1:27" ht="16.5" hidden="1">
      <c r="A15" s="20"/>
      <c r="B15" s="20"/>
      <c r="C15" s="38"/>
      <c r="D15" s="39"/>
      <c r="E15" s="38"/>
      <c r="F15" s="39"/>
      <c r="G15" s="38"/>
      <c r="H15" s="39"/>
      <c r="I15" s="24">
        <f t="shared" si="0"/>
        <v>0</v>
      </c>
      <c r="J15" s="25"/>
      <c r="K15" s="26">
        <f t="shared" si="1"/>
        <v>0</v>
      </c>
      <c r="L15" s="26">
        <f t="shared" si="2"/>
        <v>0</v>
      </c>
      <c r="M15" s="27"/>
      <c r="N15" s="25"/>
      <c r="O15" s="7">
        <f t="shared" si="3"/>
        <v>0</v>
      </c>
      <c r="Q15" s="49">
        <v>7</v>
      </c>
      <c r="R15" s="41"/>
      <c r="S15" s="50" t="s">
        <v>22</v>
      </c>
      <c r="T15" s="51">
        <f t="shared" si="6"/>
        <v>0</v>
      </c>
      <c r="U15" s="51">
        <f t="shared" si="7"/>
        <v>0</v>
      </c>
      <c r="V15" s="44">
        <f t="shared" si="4"/>
        <v>0</v>
      </c>
      <c r="W15" s="51">
        <f t="shared" si="8"/>
        <v>0</v>
      </c>
      <c r="X15" s="51">
        <f>SUMIF(J$8:J$69,S15,L$8:L$69)+SUMIF(N$8:N$69,S15,$K$8:K$69)</f>
        <v>0</v>
      </c>
      <c r="Y15" s="45">
        <f t="shared" si="5"/>
        <v>0</v>
      </c>
      <c r="Z15" s="52">
        <f t="shared" si="9"/>
        <v>0</v>
      </c>
      <c r="AA15" s="53">
        <f t="shared" si="10"/>
        <v>1</v>
      </c>
    </row>
    <row r="16" spans="1:27" ht="16.5" hidden="1">
      <c r="A16" s="20"/>
      <c r="B16" s="20"/>
      <c r="C16" s="38"/>
      <c r="D16" s="39"/>
      <c r="E16" s="38"/>
      <c r="F16" s="39"/>
      <c r="G16" s="38"/>
      <c r="H16" s="39"/>
      <c r="I16" s="24">
        <f t="shared" si="0"/>
        <v>0</v>
      </c>
      <c r="J16" s="25"/>
      <c r="K16" s="26">
        <f t="shared" si="1"/>
        <v>0</v>
      </c>
      <c r="L16" s="26">
        <f t="shared" si="2"/>
        <v>0</v>
      </c>
      <c r="M16" s="27"/>
      <c r="N16" s="25"/>
      <c r="O16" s="7">
        <f t="shared" si="3"/>
        <v>0</v>
      </c>
      <c r="Q16" s="49">
        <v>8</v>
      </c>
      <c r="R16" s="41"/>
      <c r="S16" s="50" t="s">
        <v>23</v>
      </c>
      <c r="T16" s="51">
        <f t="shared" si="6"/>
        <v>0</v>
      </c>
      <c r="U16" s="51">
        <f t="shared" si="7"/>
        <v>0</v>
      </c>
      <c r="V16" s="44">
        <f t="shared" si="4"/>
        <v>0</v>
      </c>
      <c r="W16" s="51">
        <f t="shared" si="8"/>
        <v>0</v>
      </c>
      <c r="X16" s="51">
        <f>SUMIF(J$8:J$69,S16,L$8:L$69)+SUMIF(N$8:N$69,S16,$K$8:K$69)</f>
        <v>0</v>
      </c>
      <c r="Y16" s="45">
        <f t="shared" si="5"/>
        <v>0</v>
      </c>
      <c r="Z16" s="52">
        <f t="shared" si="9"/>
        <v>0</v>
      </c>
      <c r="AA16" s="53">
        <f t="shared" si="10"/>
        <v>1</v>
      </c>
    </row>
    <row r="17" spans="1:27" ht="16.5" hidden="1">
      <c r="A17" s="20"/>
      <c r="B17" s="20"/>
      <c r="C17" s="38"/>
      <c r="D17" s="39"/>
      <c r="E17" s="38"/>
      <c r="F17" s="39"/>
      <c r="G17" s="38"/>
      <c r="H17" s="39"/>
      <c r="I17" s="24">
        <f t="shared" si="0"/>
        <v>0</v>
      </c>
      <c r="J17" s="25"/>
      <c r="K17" s="26">
        <f t="shared" si="1"/>
        <v>0</v>
      </c>
      <c r="L17" s="26">
        <f t="shared" si="2"/>
        <v>0</v>
      </c>
      <c r="M17" s="27"/>
      <c r="N17" s="25"/>
      <c r="O17" s="7">
        <f t="shared" si="3"/>
        <v>0</v>
      </c>
      <c r="Q17" s="49">
        <v>9</v>
      </c>
      <c r="R17" s="41"/>
      <c r="S17" s="50" t="s">
        <v>24</v>
      </c>
      <c r="T17" s="51">
        <f t="shared" si="6"/>
        <v>0</v>
      </c>
      <c r="U17" s="51">
        <f t="shared" si="7"/>
        <v>0</v>
      </c>
      <c r="V17" s="44">
        <f t="shared" si="4"/>
        <v>0</v>
      </c>
      <c r="W17" s="51">
        <f t="shared" si="8"/>
        <v>0</v>
      </c>
      <c r="X17" s="51">
        <f>SUMIF(J$8:J$69,S17,L$8:L$69)+SUMIF(N$8:N$69,S17,$K$8:K$69)</f>
        <v>0</v>
      </c>
      <c r="Y17" s="45">
        <f t="shared" si="5"/>
        <v>0</v>
      </c>
      <c r="Z17" s="52">
        <f t="shared" si="9"/>
        <v>0</v>
      </c>
      <c r="AA17" s="53">
        <f t="shared" si="10"/>
        <v>1</v>
      </c>
    </row>
    <row r="18" spans="1:27" ht="16.5" hidden="1">
      <c r="A18" s="20"/>
      <c r="B18" s="20"/>
      <c r="C18" s="38"/>
      <c r="D18" s="39"/>
      <c r="E18" s="38"/>
      <c r="F18" s="39"/>
      <c r="G18" s="38"/>
      <c r="H18" s="39"/>
      <c r="I18" s="24">
        <f t="shared" si="0"/>
        <v>0</v>
      </c>
      <c r="J18" s="25"/>
      <c r="K18" s="26">
        <f t="shared" si="1"/>
        <v>0</v>
      </c>
      <c r="L18" s="26">
        <f t="shared" si="2"/>
        <v>0</v>
      </c>
      <c r="M18" s="27"/>
      <c r="N18" s="25"/>
      <c r="O18" s="7">
        <f t="shared" si="3"/>
        <v>0</v>
      </c>
      <c r="Q18" s="49">
        <v>10</v>
      </c>
      <c r="R18" s="41"/>
      <c r="S18" s="50" t="s">
        <v>25</v>
      </c>
      <c r="T18" s="51">
        <f t="shared" si="6"/>
        <v>0</v>
      </c>
      <c r="U18" s="51">
        <f t="shared" si="7"/>
        <v>0</v>
      </c>
      <c r="V18" s="44">
        <f t="shared" si="4"/>
        <v>0</v>
      </c>
      <c r="W18" s="51">
        <f t="shared" si="8"/>
        <v>0</v>
      </c>
      <c r="X18" s="51">
        <f>SUMIF(J$8:J$69,S18,L$8:L$69)+SUMIF(N$8:N$69,S18,$K$8:K$69)</f>
        <v>0</v>
      </c>
      <c r="Y18" s="45">
        <f t="shared" si="5"/>
        <v>0</v>
      </c>
      <c r="Z18" s="52">
        <f t="shared" si="9"/>
        <v>0</v>
      </c>
      <c r="AA18" s="53">
        <f t="shared" si="10"/>
        <v>1</v>
      </c>
    </row>
    <row r="19" spans="1:27" ht="16.5" hidden="1">
      <c r="A19" s="20"/>
      <c r="B19" s="20"/>
      <c r="C19" s="38"/>
      <c r="D19" s="39"/>
      <c r="E19" s="38"/>
      <c r="F19" s="39"/>
      <c r="G19" s="38"/>
      <c r="H19" s="39"/>
      <c r="I19" s="24">
        <f t="shared" si="0"/>
        <v>0</v>
      </c>
      <c r="J19" s="25"/>
      <c r="K19" s="26">
        <f t="shared" si="1"/>
        <v>0</v>
      </c>
      <c r="L19" s="26">
        <f t="shared" si="2"/>
        <v>0</v>
      </c>
      <c r="M19" s="27"/>
      <c r="N19" s="25"/>
      <c r="O19" s="7">
        <f t="shared" si="3"/>
        <v>0</v>
      </c>
      <c r="Q19" s="49">
        <v>11</v>
      </c>
      <c r="R19" s="41"/>
      <c r="S19" s="50" t="s">
        <v>26</v>
      </c>
      <c r="T19" s="51">
        <f t="shared" si="6"/>
        <v>0</v>
      </c>
      <c r="U19" s="51">
        <f t="shared" si="7"/>
        <v>0</v>
      </c>
      <c r="V19" s="44">
        <f t="shared" si="4"/>
        <v>0</v>
      </c>
      <c r="W19" s="51">
        <f t="shared" si="8"/>
        <v>0</v>
      </c>
      <c r="X19" s="51">
        <f>SUMIF(J$8:J$69,S19,L$8:L$69)+SUMIF(N$8:N$69,S19,$K$8:K$69)</f>
        <v>0</v>
      </c>
      <c r="Y19" s="45">
        <f t="shared" si="5"/>
        <v>0</v>
      </c>
      <c r="Z19" s="52">
        <f t="shared" si="9"/>
        <v>0</v>
      </c>
      <c r="AA19" s="53">
        <f t="shared" si="10"/>
        <v>1</v>
      </c>
    </row>
    <row r="20" spans="1:27" ht="16.5" hidden="1">
      <c r="A20" s="20"/>
      <c r="B20" s="20"/>
      <c r="C20" s="38"/>
      <c r="D20" s="39"/>
      <c r="E20" s="38"/>
      <c r="F20" s="39"/>
      <c r="G20" s="38"/>
      <c r="H20" s="39"/>
      <c r="I20" s="24">
        <f t="shared" si="0"/>
        <v>0</v>
      </c>
      <c r="J20" s="25"/>
      <c r="K20" s="26">
        <f t="shared" si="1"/>
        <v>0</v>
      </c>
      <c r="L20" s="26">
        <f t="shared" si="2"/>
        <v>0</v>
      </c>
      <c r="M20" s="27"/>
      <c r="N20" s="25"/>
      <c r="O20" s="7">
        <f t="shared" si="3"/>
        <v>0</v>
      </c>
      <c r="Q20" s="49">
        <v>12</v>
      </c>
      <c r="R20" s="41"/>
      <c r="S20" s="50" t="s">
        <v>27</v>
      </c>
      <c r="T20" s="51">
        <f t="shared" si="6"/>
        <v>0</v>
      </c>
      <c r="U20" s="51">
        <f t="shared" si="7"/>
        <v>0</v>
      </c>
      <c r="V20" s="44">
        <f t="shared" si="4"/>
        <v>0</v>
      </c>
      <c r="W20" s="51">
        <f t="shared" si="8"/>
        <v>0</v>
      </c>
      <c r="X20" s="51">
        <f>SUMIF(J$8:J$69,S20,L$8:L$69)+SUMIF(N$8:N$69,S20,$K$8:K$69)</f>
        <v>0</v>
      </c>
      <c r="Y20" s="45">
        <f t="shared" si="5"/>
        <v>0</v>
      </c>
      <c r="Z20" s="52">
        <f t="shared" si="9"/>
        <v>0</v>
      </c>
      <c r="AA20" s="53">
        <f t="shared" si="10"/>
        <v>1</v>
      </c>
    </row>
    <row r="21" spans="1:27" ht="16.5" hidden="1">
      <c r="A21" s="20"/>
      <c r="B21" s="20"/>
      <c r="C21" s="38"/>
      <c r="D21" s="39"/>
      <c r="E21" s="38"/>
      <c r="F21" s="39"/>
      <c r="G21" s="38"/>
      <c r="H21" s="39"/>
      <c r="I21" s="24">
        <f t="shared" si="0"/>
        <v>0</v>
      </c>
      <c r="J21" s="25"/>
      <c r="K21" s="26">
        <f t="shared" si="1"/>
        <v>0</v>
      </c>
      <c r="L21" s="26">
        <f t="shared" si="2"/>
        <v>0</v>
      </c>
      <c r="M21" s="27"/>
      <c r="N21" s="25"/>
      <c r="O21" s="7">
        <f t="shared" si="3"/>
        <v>0</v>
      </c>
      <c r="Q21" s="49">
        <v>13</v>
      </c>
      <c r="R21" s="41"/>
      <c r="S21" s="50" t="s">
        <v>28</v>
      </c>
      <c r="T21" s="51">
        <f t="shared" si="6"/>
        <v>0</v>
      </c>
      <c r="U21" s="51">
        <f t="shared" si="7"/>
        <v>0</v>
      </c>
      <c r="V21" s="44">
        <f t="shared" si="4"/>
        <v>0</v>
      </c>
      <c r="W21" s="51">
        <f t="shared" si="8"/>
        <v>0</v>
      </c>
      <c r="X21" s="51">
        <f>SUMIF(J$8:J$69,S21,L$8:L$69)+SUMIF(N$8:N$69,S21,$K$8:K$69)</f>
        <v>0</v>
      </c>
      <c r="Y21" s="45">
        <f t="shared" si="5"/>
        <v>0</v>
      </c>
      <c r="Z21" s="52">
        <f t="shared" si="9"/>
        <v>0</v>
      </c>
      <c r="AA21" s="53">
        <f t="shared" si="10"/>
        <v>1</v>
      </c>
    </row>
    <row r="22" spans="1:27" ht="16.5" hidden="1">
      <c r="A22" s="20"/>
      <c r="B22" s="20"/>
      <c r="C22" s="38"/>
      <c r="D22" s="39"/>
      <c r="E22" s="38"/>
      <c r="F22" s="39"/>
      <c r="G22" s="38"/>
      <c r="H22" s="39"/>
      <c r="I22" s="24">
        <f t="shared" si="0"/>
        <v>0</v>
      </c>
      <c r="J22" s="25"/>
      <c r="K22" s="26">
        <f t="shared" si="1"/>
        <v>0</v>
      </c>
      <c r="L22" s="26">
        <f t="shared" si="2"/>
        <v>0</v>
      </c>
      <c r="M22" s="27"/>
      <c r="N22" s="25"/>
      <c r="O22" s="7">
        <f t="shared" si="3"/>
        <v>0</v>
      </c>
      <c r="Q22" s="49">
        <v>14</v>
      </c>
      <c r="R22" s="41"/>
      <c r="S22" s="50" t="s">
        <v>29</v>
      </c>
      <c r="T22" s="51">
        <f t="shared" si="6"/>
        <v>0</v>
      </c>
      <c r="U22" s="51">
        <f t="shared" si="7"/>
        <v>0</v>
      </c>
      <c r="V22" s="44">
        <f t="shared" si="4"/>
        <v>0</v>
      </c>
      <c r="W22" s="51">
        <f t="shared" si="8"/>
        <v>0</v>
      </c>
      <c r="X22" s="51">
        <f>SUMIF(J$8:J$69,S22,L$8:L$69)+SUMIF(N$8:N$69,S22,$K$8:K$69)</f>
        <v>0</v>
      </c>
      <c r="Y22" s="45">
        <f t="shared" si="5"/>
        <v>0</v>
      </c>
      <c r="Z22" s="52">
        <f t="shared" si="9"/>
        <v>0</v>
      </c>
      <c r="AA22" s="53">
        <f t="shared" si="10"/>
        <v>1</v>
      </c>
    </row>
    <row r="23" spans="1:25" ht="16.5" hidden="1">
      <c r="A23" s="55"/>
      <c r="B23" s="55"/>
      <c r="C23" s="38"/>
      <c r="D23" s="39"/>
      <c r="E23" s="38"/>
      <c r="F23" s="39"/>
      <c r="G23" s="38"/>
      <c r="H23" s="39"/>
      <c r="I23" s="24">
        <f t="shared" si="0"/>
        <v>0</v>
      </c>
      <c r="J23" s="25"/>
      <c r="K23" s="26">
        <f t="shared" si="1"/>
        <v>0</v>
      </c>
      <c r="L23" s="26">
        <f t="shared" si="2"/>
        <v>0</v>
      </c>
      <c r="M23" s="27"/>
      <c r="N23" s="25"/>
      <c r="O23" s="7">
        <f t="shared" si="3"/>
        <v>0</v>
      </c>
      <c r="S23" s="48"/>
      <c r="T23" s="48"/>
      <c r="U23" s="48"/>
      <c r="V23" s="48"/>
      <c r="W23" s="48"/>
      <c r="X23" s="48"/>
      <c r="Y23" s="56"/>
    </row>
    <row r="24" spans="1:25" ht="16.5" hidden="1">
      <c r="A24" s="20"/>
      <c r="B24" s="20"/>
      <c r="C24" s="38"/>
      <c r="D24" s="39"/>
      <c r="E24" s="38"/>
      <c r="F24" s="39"/>
      <c r="G24" s="38"/>
      <c r="H24" s="39"/>
      <c r="I24" s="24">
        <f t="shared" si="0"/>
        <v>0</v>
      </c>
      <c r="J24" s="25"/>
      <c r="K24" s="26">
        <f t="shared" si="1"/>
        <v>0</v>
      </c>
      <c r="L24" s="26">
        <f t="shared" si="2"/>
        <v>0</v>
      </c>
      <c r="M24" s="27"/>
      <c r="N24" s="25"/>
      <c r="O24" s="7">
        <f t="shared" si="3"/>
        <v>0</v>
      </c>
      <c r="S24" s="48"/>
      <c r="T24" s="48"/>
      <c r="U24" s="48"/>
      <c r="V24" s="48"/>
      <c r="W24" s="48"/>
      <c r="X24" s="48"/>
      <c r="Y24" s="56"/>
    </row>
    <row r="25" spans="1:19" ht="16.5" hidden="1">
      <c r="A25" s="20"/>
      <c r="B25" s="20"/>
      <c r="C25" s="38"/>
      <c r="D25" s="39"/>
      <c r="E25" s="38"/>
      <c r="F25" s="39"/>
      <c r="G25" s="38"/>
      <c r="H25" s="39"/>
      <c r="I25" s="24">
        <f t="shared" si="0"/>
        <v>0</v>
      </c>
      <c r="J25" s="25"/>
      <c r="K25" s="26">
        <f t="shared" si="1"/>
        <v>0</v>
      </c>
      <c r="L25" s="26">
        <f t="shared" si="2"/>
        <v>0</v>
      </c>
      <c r="M25" s="27"/>
      <c r="N25" s="25"/>
      <c r="O25" s="7">
        <f t="shared" si="3"/>
        <v>0</v>
      </c>
      <c r="R25" s="48"/>
      <c r="S25" s="48"/>
    </row>
    <row r="26" spans="1:19" ht="16.5" hidden="1">
      <c r="A26" s="20"/>
      <c r="B26" s="20"/>
      <c r="C26" s="38"/>
      <c r="D26" s="39"/>
      <c r="E26" s="38"/>
      <c r="F26" s="39"/>
      <c r="G26" s="38"/>
      <c r="H26" s="39"/>
      <c r="I26" s="24">
        <f t="shared" si="0"/>
        <v>0</v>
      </c>
      <c r="J26" s="25"/>
      <c r="K26" s="26">
        <f t="shared" si="1"/>
        <v>0</v>
      </c>
      <c r="L26" s="26">
        <f t="shared" si="2"/>
        <v>0</v>
      </c>
      <c r="M26" s="27"/>
      <c r="N26" s="25"/>
      <c r="O26" s="7">
        <f t="shared" si="3"/>
        <v>0</v>
      </c>
      <c r="R26" s="48"/>
      <c r="S26" s="48"/>
    </row>
    <row r="27" spans="1:19" ht="16.5" hidden="1">
      <c r="A27" s="57"/>
      <c r="B27" s="57"/>
      <c r="C27" s="38"/>
      <c r="D27" s="39"/>
      <c r="E27" s="38"/>
      <c r="F27" s="39"/>
      <c r="G27" s="38"/>
      <c r="H27" s="39"/>
      <c r="I27" s="24">
        <f t="shared" si="0"/>
        <v>0</v>
      </c>
      <c r="J27" s="25"/>
      <c r="K27" s="26">
        <f t="shared" si="1"/>
        <v>0</v>
      </c>
      <c r="L27" s="26">
        <f t="shared" si="2"/>
        <v>0</v>
      </c>
      <c r="M27" s="27"/>
      <c r="N27" s="25"/>
      <c r="O27" s="7">
        <f t="shared" si="3"/>
        <v>0</v>
      </c>
      <c r="R27" s="48"/>
      <c r="S27" s="48"/>
    </row>
    <row r="28" spans="1:15" ht="16.5" hidden="1">
      <c r="A28" s="57"/>
      <c r="B28" s="57"/>
      <c r="C28" s="38"/>
      <c r="D28" s="39"/>
      <c r="E28" s="38"/>
      <c r="F28" s="39"/>
      <c r="G28" s="38"/>
      <c r="H28" s="39"/>
      <c r="I28" s="24">
        <f t="shared" si="0"/>
        <v>0</v>
      </c>
      <c r="J28" s="25"/>
      <c r="K28" s="26">
        <f t="shared" si="1"/>
        <v>0</v>
      </c>
      <c r="L28" s="26">
        <f t="shared" si="2"/>
        <v>0</v>
      </c>
      <c r="M28" s="27"/>
      <c r="N28" s="25"/>
      <c r="O28" s="7">
        <f t="shared" si="3"/>
        <v>0</v>
      </c>
    </row>
    <row r="29" spans="1:15" ht="16.5" hidden="1">
      <c r="A29" s="57"/>
      <c r="B29" s="57"/>
      <c r="C29" s="38"/>
      <c r="D29" s="39"/>
      <c r="E29" s="38"/>
      <c r="F29" s="39"/>
      <c r="G29" s="38"/>
      <c r="H29" s="39"/>
      <c r="I29" s="24">
        <f t="shared" si="0"/>
        <v>0</v>
      </c>
      <c r="J29" s="25"/>
      <c r="K29" s="26">
        <f t="shared" si="1"/>
        <v>0</v>
      </c>
      <c r="L29" s="26">
        <f t="shared" si="2"/>
        <v>0</v>
      </c>
      <c r="M29" s="27"/>
      <c r="N29" s="25"/>
      <c r="O29" s="7">
        <f t="shared" si="3"/>
        <v>0</v>
      </c>
    </row>
    <row r="30" spans="1:15" ht="16.5" hidden="1">
      <c r="A30" s="57"/>
      <c r="B30" s="57"/>
      <c r="C30" s="38"/>
      <c r="D30" s="39"/>
      <c r="E30" s="38"/>
      <c r="F30" s="39"/>
      <c r="G30" s="38"/>
      <c r="H30" s="39"/>
      <c r="I30" s="24">
        <f t="shared" si="0"/>
        <v>0</v>
      </c>
      <c r="J30" s="25"/>
      <c r="K30" s="26">
        <f t="shared" si="1"/>
        <v>0</v>
      </c>
      <c r="L30" s="26">
        <f t="shared" si="2"/>
        <v>0</v>
      </c>
      <c r="M30" s="27"/>
      <c r="N30" s="25"/>
      <c r="O30" s="7">
        <f t="shared" si="3"/>
        <v>0</v>
      </c>
    </row>
    <row r="31" spans="1:15" ht="16.5" hidden="1">
      <c r="A31" s="57"/>
      <c r="B31" s="57"/>
      <c r="C31" s="38"/>
      <c r="D31" s="39"/>
      <c r="E31" s="38"/>
      <c r="F31" s="39"/>
      <c r="G31" s="38"/>
      <c r="H31" s="39"/>
      <c r="I31" s="24">
        <f t="shared" si="0"/>
        <v>0</v>
      </c>
      <c r="J31" s="25"/>
      <c r="K31" s="26">
        <f t="shared" si="1"/>
        <v>0</v>
      </c>
      <c r="L31" s="26">
        <f t="shared" si="2"/>
        <v>0</v>
      </c>
      <c r="M31" s="27"/>
      <c r="N31" s="25"/>
      <c r="O31" s="7">
        <f t="shared" si="3"/>
        <v>0</v>
      </c>
    </row>
    <row r="32" spans="1:15" ht="16.5" hidden="1">
      <c r="A32" s="57"/>
      <c r="B32" s="57"/>
      <c r="C32" s="38"/>
      <c r="D32" s="39"/>
      <c r="E32" s="38"/>
      <c r="F32" s="39"/>
      <c r="G32" s="38"/>
      <c r="H32" s="39"/>
      <c r="I32" s="24">
        <f t="shared" si="0"/>
        <v>0</v>
      </c>
      <c r="J32" s="25"/>
      <c r="K32" s="26">
        <f t="shared" si="1"/>
        <v>0</v>
      </c>
      <c r="L32" s="26">
        <f t="shared" si="2"/>
        <v>0</v>
      </c>
      <c r="M32" s="27"/>
      <c r="N32" s="25"/>
      <c r="O32" s="7">
        <f t="shared" si="3"/>
        <v>0</v>
      </c>
    </row>
    <row r="33" spans="1:15" s="1" customFormat="1" ht="16.5" hidden="1">
      <c r="A33" s="57"/>
      <c r="B33" s="57"/>
      <c r="C33" s="38"/>
      <c r="D33" s="39"/>
      <c r="E33" s="38"/>
      <c r="F33" s="39"/>
      <c r="G33" s="38"/>
      <c r="H33" s="39"/>
      <c r="I33" s="24">
        <f t="shared" si="0"/>
        <v>0</v>
      </c>
      <c r="J33" s="25"/>
      <c r="K33" s="26">
        <f t="shared" si="1"/>
        <v>0</v>
      </c>
      <c r="L33" s="26">
        <f t="shared" si="2"/>
        <v>0</v>
      </c>
      <c r="M33" s="27"/>
      <c r="N33" s="25"/>
      <c r="O33" s="7">
        <f t="shared" si="3"/>
        <v>0</v>
      </c>
    </row>
    <row r="34" spans="1:15" s="1" customFormat="1" ht="16.5" hidden="1">
      <c r="A34" s="57"/>
      <c r="B34" s="57"/>
      <c r="C34" s="38"/>
      <c r="D34" s="39"/>
      <c r="E34" s="38"/>
      <c r="F34" s="39"/>
      <c r="G34" s="38"/>
      <c r="H34" s="39"/>
      <c r="I34" s="24">
        <f t="shared" si="0"/>
        <v>0</v>
      </c>
      <c r="J34" s="25"/>
      <c r="K34" s="26">
        <f t="shared" si="1"/>
        <v>0</v>
      </c>
      <c r="L34" s="26">
        <f t="shared" si="2"/>
        <v>0</v>
      </c>
      <c r="M34" s="27"/>
      <c r="N34" s="25"/>
      <c r="O34" s="7">
        <f t="shared" si="3"/>
        <v>0</v>
      </c>
    </row>
    <row r="35" spans="1:15" s="1" customFormat="1" ht="16.5" hidden="1">
      <c r="A35" s="57"/>
      <c r="B35" s="57"/>
      <c r="C35" s="38"/>
      <c r="D35" s="39"/>
      <c r="E35" s="38"/>
      <c r="F35" s="39"/>
      <c r="G35" s="38"/>
      <c r="H35" s="39"/>
      <c r="I35" s="24">
        <f t="shared" si="0"/>
        <v>0</v>
      </c>
      <c r="J35" s="25"/>
      <c r="K35" s="26">
        <f t="shared" si="1"/>
        <v>0</v>
      </c>
      <c r="L35" s="26">
        <f t="shared" si="2"/>
        <v>0</v>
      </c>
      <c r="M35" s="27"/>
      <c r="N35" s="25"/>
      <c r="O35" s="7">
        <f t="shared" si="3"/>
        <v>0</v>
      </c>
    </row>
    <row r="36" spans="1:15" s="1" customFormat="1" ht="16.5" hidden="1">
      <c r="A36" s="57"/>
      <c r="B36" s="57"/>
      <c r="C36" s="38"/>
      <c r="D36" s="39"/>
      <c r="E36" s="38"/>
      <c r="F36" s="39"/>
      <c r="G36" s="38"/>
      <c r="H36" s="39"/>
      <c r="I36" s="24">
        <f t="shared" si="0"/>
        <v>0</v>
      </c>
      <c r="J36" s="25"/>
      <c r="K36" s="26">
        <f t="shared" si="1"/>
        <v>0</v>
      </c>
      <c r="L36" s="26">
        <f t="shared" si="2"/>
        <v>0</v>
      </c>
      <c r="M36" s="27"/>
      <c r="N36" s="25"/>
      <c r="O36" s="7">
        <f t="shared" si="3"/>
        <v>0</v>
      </c>
    </row>
    <row r="37" spans="1:15" s="1" customFormat="1" ht="16.5" hidden="1">
      <c r="A37" s="57"/>
      <c r="B37" s="57"/>
      <c r="C37" s="38"/>
      <c r="D37" s="39"/>
      <c r="E37" s="38"/>
      <c r="F37" s="39"/>
      <c r="G37" s="38"/>
      <c r="H37" s="39"/>
      <c r="I37" s="24">
        <f t="shared" si="0"/>
        <v>0</v>
      </c>
      <c r="J37" s="25"/>
      <c r="K37" s="26">
        <f t="shared" si="1"/>
        <v>0</v>
      </c>
      <c r="L37" s="26">
        <f t="shared" si="2"/>
        <v>0</v>
      </c>
      <c r="M37" s="27"/>
      <c r="N37" s="25"/>
      <c r="O37" s="7">
        <f t="shared" si="3"/>
        <v>0</v>
      </c>
    </row>
    <row r="38" spans="1:15" s="1" customFormat="1" ht="16.5" hidden="1">
      <c r="A38" s="57"/>
      <c r="B38" s="57"/>
      <c r="C38" s="38"/>
      <c r="D38" s="39"/>
      <c r="E38" s="38"/>
      <c r="F38" s="39"/>
      <c r="G38" s="38"/>
      <c r="H38" s="39"/>
      <c r="I38" s="24">
        <f t="shared" si="0"/>
        <v>0</v>
      </c>
      <c r="J38" s="25"/>
      <c r="K38" s="26">
        <f t="shared" si="1"/>
        <v>0</v>
      </c>
      <c r="L38" s="26">
        <f t="shared" si="2"/>
        <v>0</v>
      </c>
      <c r="M38" s="27"/>
      <c r="N38" s="25"/>
      <c r="O38" s="7">
        <f t="shared" si="3"/>
        <v>0</v>
      </c>
    </row>
    <row r="39" spans="1:15" s="1" customFormat="1" ht="16.5" hidden="1">
      <c r="A39" s="57"/>
      <c r="B39" s="57"/>
      <c r="C39" s="38"/>
      <c r="D39" s="39"/>
      <c r="E39" s="38"/>
      <c r="F39" s="39"/>
      <c r="G39" s="38"/>
      <c r="H39" s="39"/>
      <c r="I39" s="24">
        <f t="shared" si="0"/>
        <v>0</v>
      </c>
      <c r="J39" s="25"/>
      <c r="K39" s="26">
        <f t="shared" si="1"/>
        <v>0</v>
      </c>
      <c r="L39" s="26">
        <f t="shared" si="2"/>
        <v>0</v>
      </c>
      <c r="M39" s="27"/>
      <c r="N39" s="25"/>
      <c r="O39" s="7">
        <f t="shared" si="3"/>
        <v>0</v>
      </c>
    </row>
    <row r="40" spans="1:15" s="1" customFormat="1" ht="16.5" hidden="1">
      <c r="A40" s="57"/>
      <c r="B40" s="57"/>
      <c r="C40" s="38"/>
      <c r="D40" s="39"/>
      <c r="E40" s="38"/>
      <c r="F40" s="39"/>
      <c r="G40" s="38"/>
      <c r="H40" s="39"/>
      <c r="I40" s="24">
        <f aca="true" t="shared" si="11" ref="I40:I69">IF(K40=2,3,IF(K40=0,0,IF(C40+E40=D40+F40,1.5,IF(C40+E40&gt;D40+F40,2,1))))</f>
        <v>0</v>
      </c>
      <c r="J40" s="25"/>
      <c r="K40" s="26">
        <f aca="true" t="shared" si="12" ref="K40:K69">IF(C40&gt;D40,1,0)+IF(E40&gt;F40,1,0)+IF(G40&gt;H40,1,0)</f>
        <v>0</v>
      </c>
      <c r="L40" s="26">
        <f aca="true" t="shared" si="13" ref="L40:L69">IF(C40&lt;D40,1,0)+IF(E40&lt;F40,1,0)+IF(G40&lt;H40,1,0)</f>
        <v>0</v>
      </c>
      <c r="M40" s="27"/>
      <c r="N40" s="25"/>
      <c r="O40" s="7">
        <f aca="true" t="shared" si="14" ref="O40:O69">IF(L40=2,3,IF(L40=0,0,IF(C40+E40=D40+F40,1.5,IF(C40+E40&lt;D40+F40,2,1))))</f>
        <v>0</v>
      </c>
    </row>
    <row r="41" spans="1:15" s="1" customFormat="1" ht="16.5" hidden="1">
      <c r="A41" s="57"/>
      <c r="B41" s="57"/>
      <c r="C41" s="38"/>
      <c r="D41" s="39"/>
      <c r="E41" s="38"/>
      <c r="F41" s="39"/>
      <c r="G41" s="38"/>
      <c r="H41" s="39"/>
      <c r="I41" s="24">
        <f t="shared" si="11"/>
        <v>0</v>
      </c>
      <c r="J41" s="25"/>
      <c r="K41" s="26">
        <f t="shared" si="12"/>
        <v>0</v>
      </c>
      <c r="L41" s="26">
        <f t="shared" si="13"/>
        <v>0</v>
      </c>
      <c r="M41" s="27"/>
      <c r="N41" s="25"/>
      <c r="O41" s="7">
        <f t="shared" si="14"/>
        <v>0</v>
      </c>
    </row>
    <row r="42" spans="1:15" s="1" customFormat="1" ht="16.5" hidden="1">
      <c r="A42" s="57"/>
      <c r="B42" s="57"/>
      <c r="C42" s="38"/>
      <c r="D42" s="39"/>
      <c r="E42" s="38"/>
      <c r="F42" s="39"/>
      <c r="G42" s="38"/>
      <c r="H42" s="39"/>
      <c r="I42" s="24">
        <f t="shared" si="11"/>
        <v>0</v>
      </c>
      <c r="J42" s="25"/>
      <c r="K42" s="26">
        <f t="shared" si="12"/>
        <v>0</v>
      </c>
      <c r="L42" s="26">
        <f t="shared" si="13"/>
        <v>0</v>
      </c>
      <c r="M42" s="27"/>
      <c r="N42" s="25"/>
      <c r="O42" s="7">
        <f t="shared" si="14"/>
        <v>0</v>
      </c>
    </row>
    <row r="43" spans="1:15" s="1" customFormat="1" ht="16.5" hidden="1">
      <c r="A43" s="57"/>
      <c r="B43" s="57"/>
      <c r="C43" s="38"/>
      <c r="D43" s="39"/>
      <c r="E43" s="38"/>
      <c r="F43" s="39"/>
      <c r="G43" s="38"/>
      <c r="H43" s="39"/>
      <c r="I43" s="24">
        <f t="shared" si="11"/>
        <v>0</v>
      </c>
      <c r="J43" s="25"/>
      <c r="K43" s="26">
        <f t="shared" si="12"/>
        <v>0</v>
      </c>
      <c r="L43" s="26">
        <f t="shared" si="13"/>
        <v>0</v>
      </c>
      <c r="M43" s="27"/>
      <c r="N43" s="25"/>
      <c r="O43" s="7">
        <f t="shared" si="14"/>
        <v>0</v>
      </c>
    </row>
    <row r="44" spans="1:15" s="1" customFormat="1" ht="16.5" hidden="1">
      <c r="A44" s="57"/>
      <c r="B44" s="57"/>
      <c r="C44" s="38"/>
      <c r="D44" s="39"/>
      <c r="E44" s="38"/>
      <c r="F44" s="39"/>
      <c r="G44" s="38"/>
      <c r="H44" s="39"/>
      <c r="I44" s="24">
        <f t="shared" si="11"/>
        <v>0</v>
      </c>
      <c r="J44" s="25"/>
      <c r="K44" s="26">
        <f t="shared" si="12"/>
        <v>0</v>
      </c>
      <c r="L44" s="26">
        <f t="shared" si="13"/>
        <v>0</v>
      </c>
      <c r="M44" s="27"/>
      <c r="N44" s="25"/>
      <c r="O44" s="7">
        <f t="shared" si="14"/>
        <v>0</v>
      </c>
    </row>
    <row r="45" spans="1:15" s="1" customFormat="1" ht="16.5" hidden="1">
      <c r="A45" s="57"/>
      <c r="B45" s="57"/>
      <c r="C45" s="38"/>
      <c r="D45" s="39"/>
      <c r="E45" s="38"/>
      <c r="F45" s="39"/>
      <c r="G45" s="38"/>
      <c r="H45" s="39"/>
      <c r="I45" s="24">
        <f t="shared" si="11"/>
        <v>0</v>
      </c>
      <c r="J45" s="25"/>
      <c r="K45" s="26">
        <f t="shared" si="12"/>
        <v>0</v>
      </c>
      <c r="L45" s="26">
        <f t="shared" si="13"/>
        <v>0</v>
      </c>
      <c r="M45" s="27"/>
      <c r="N45" s="25"/>
      <c r="O45" s="7">
        <f t="shared" si="14"/>
        <v>0</v>
      </c>
    </row>
    <row r="46" spans="1:15" s="1" customFormat="1" ht="16.5" hidden="1">
      <c r="A46" s="57"/>
      <c r="B46" s="57"/>
      <c r="C46" s="38"/>
      <c r="D46" s="39"/>
      <c r="E46" s="38"/>
      <c r="F46" s="39"/>
      <c r="G46" s="38"/>
      <c r="H46" s="39"/>
      <c r="I46" s="24">
        <f t="shared" si="11"/>
        <v>0</v>
      </c>
      <c r="J46" s="25"/>
      <c r="K46" s="26">
        <f t="shared" si="12"/>
        <v>0</v>
      </c>
      <c r="L46" s="26">
        <f t="shared" si="13"/>
        <v>0</v>
      </c>
      <c r="M46" s="27"/>
      <c r="N46" s="25"/>
      <c r="O46" s="7">
        <f t="shared" si="14"/>
        <v>0</v>
      </c>
    </row>
    <row r="47" spans="1:15" s="1" customFormat="1" ht="16.5" hidden="1">
      <c r="A47" s="57"/>
      <c r="B47" s="57"/>
      <c r="C47" s="38"/>
      <c r="D47" s="39"/>
      <c r="E47" s="38"/>
      <c r="F47" s="39"/>
      <c r="G47" s="38"/>
      <c r="H47" s="39"/>
      <c r="I47" s="24">
        <f t="shared" si="11"/>
        <v>0</v>
      </c>
      <c r="J47" s="25"/>
      <c r="K47" s="26">
        <f t="shared" si="12"/>
        <v>0</v>
      </c>
      <c r="L47" s="26">
        <f t="shared" si="13"/>
        <v>0</v>
      </c>
      <c r="M47" s="27"/>
      <c r="N47" s="25"/>
      <c r="O47" s="7">
        <f t="shared" si="14"/>
        <v>0</v>
      </c>
    </row>
    <row r="48" spans="1:15" s="1" customFormat="1" ht="16.5" hidden="1">
      <c r="A48" s="57"/>
      <c r="B48" s="57"/>
      <c r="C48" s="38"/>
      <c r="D48" s="39"/>
      <c r="E48" s="38"/>
      <c r="F48" s="39"/>
      <c r="G48" s="38"/>
      <c r="H48" s="39"/>
      <c r="I48" s="24">
        <f t="shared" si="11"/>
        <v>0</v>
      </c>
      <c r="J48" s="25"/>
      <c r="K48" s="26">
        <f t="shared" si="12"/>
        <v>0</v>
      </c>
      <c r="L48" s="26">
        <f t="shared" si="13"/>
        <v>0</v>
      </c>
      <c r="M48" s="27"/>
      <c r="N48" s="25"/>
      <c r="O48" s="7">
        <f t="shared" si="14"/>
        <v>0</v>
      </c>
    </row>
    <row r="49" spans="1:15" s="1" customFormat="1" ht="16.5" hidden="1">
      <c r="A49" s="57"/>
      <c r="B49" s="57"/>
      <c r="C49" s="38"/>
      <c r="D49" s="39"/>
      <c r="E49" s="38"/>
      <c r="F49" s="39"/>
      <c r="G49" s="38"/>
      <c r="H49" s="39"/>
      <c r="I49" s="24">
        <f t="shared" si="11"/>
        <v>0</v>
      </c>
      <c r="J49" s="25"/>
      <c r="K49" s="26">
        <f t="shared" si="12"/>
        <v>0</v>
      </c>
      <c r="L49" s="26">
        <f t="shared" si="13"/>
        <v>0</v>
      </c>
      <c r="M49" s="27"/>
      <c r="N49" s="25"/>
      <c r="O49" s="7">
        <f t="shared" si="14"/>
        <v>0</v>
      </c>
    </row>
    <row r="50" spans="1:15" s="1" customFormat="1" ht="16.5" hidden="1">
      <c r="A50" s="57"/>
      <c r="B50" s="57"/>
      <c r="C50" s="38"/>
      <c r="D50" s="39"/>
      <c r="E50" s="38"/>
      <c r="F50" s="39"/>
      <c r="G50" s="38"/>
      <c r="H50" s="39"/>
      <c r="I50" s="24">
        <f t="shared" si="11"/>
        <v>0</v>
      </c>
      <c r="J50" s="25"/>
      <c r="K50" s="26">
        <f t="shared" si="12"/>
        <v>0</v>
      </c>
      <c r="L50" s="26">
        <f t="shared" si="13"/>
        <v>0</v>
      </c>
      <c r="M50" s="27"/>
      <c r="N50" s="25"/>
      <c r="O50" s="7">
        <f t="shared" si="14"/>
        <v>0</v>
      </c>
    </row>
    <row r="51" spans="1:15" s="1" customFormat="1" ht="16.5" hidden="1">
      <c r="A51" s="57"/>
      <c r="B51" s="57"/>
      <c r="C51" s="38"/>
      <c r="D51" s="39"/>
      <c r="E51" s="38"/>
      <c r="F51" s="39"/>
      <c r="G51" s="38"/>
      <c r="H51" s="39"/>
      <c r="I51" s="24">
        <f t="shared" si="11"/>
        <v>0</v>
      </c>
      <c r="J51" s="25"/>
      <c r="K51" s="26">
        <f t="shared" si="12"/>
        <v>0</v>
      </c>
      <c r="L51" s="26">
        <f t="shared" si="13"/>
        <v>0</v>
      </c>
      <c r="M51" s="27"/>
      <c r="N51" s="25"/>
      <c r="O51" s="7">
        <f t="shared" si="14"/>
        <v>0</v>
      </c>
    </row>
    <row r="52" spans="1:15" s="1" customFormat="1" ht="16.5" hidden="1">
      <c r="A52" s="57"/>
      <c r="B52" s="57"/>
      <c r="C52" s="38"/>
      <c r="D52" s="39"/>
      <c r="E52" s="38"/>
      <c r="F52" s="39"/>
      <c r="G52" s="38"/>
      <c r="H52" s="39"/>
      <c r="I52" s="24">
        <f t="shared" si="11"/>
        <v>0</v>
      </c>
      <c r="J52" s="25"/>
      <c r="K52" s="26">
        <f t="shared" si="12"/>
        <v>0</v>
      </c>
      <c r="L52" s="26">
        <f t="shared" si="13"/>
        <v>0</v>
      </c>
      <c r="M52" s="27"/>
      <c r="N52" s="25"/>
      <c r="O52" s="7">
        <f t="shared" si="14"/>
        <v>0</v>
      </c>
    </row>
    <row r="53" spans="1:15" s="1" customFormat="1" ht="16.5" hidden="1">
      <c r="A53" s="57"/>
      <c r="B53" s="57"/>
      <c r="C53" s="38"/>
      <c r="D53" s="39"/>
      <c r="E53" s="38"/>
      <c r="F53" s="39"/>
      <c r="G53" s="38"/>
      <c r="H53" s="39"/>
      <c r="I53" s="24">
        <f t="shared" si="11"/>
        <v>0</v>
      </c>
      <c r="J53" s="25"/>
      <c r="K53" s="26">
        <f t="shared" si="12"/>
        <v>0</v>
      </c>
      <c r="L53" s="26">
        <f t="shared" si="13"/>
        <v>0</v>
      </c>
      <c r="M53" s="27"/>
      <c r="N53" s="25"/>
      <c r="O53" s="7">
        <f t="shared" si="14"/>
        <v>0</v>
      </c>
    </row>
    <row r="54" spans="1:15" s="1" customFormat="1" ht="16.5" hidden="1">
      <c r="A54" s="57"/>
      <c r="B54" s="57"/>
      <c r="C54" s="38"/>
      <c r="D54" s="39"/>
      <c r="E54" s="38"/>
      <c r="F54" s="39"/>
      <c r="G54" s="38"/>
      <c r="H54" s="39"/>
      <c r="I54" s="24">
        <f t="shared" si="11"/>
        <v>0</v>
      </c>
      <c r="J54" s="25"/>
      <c r="K54" s="26">
        <f t="shared" si="12"/>
        <v>0</v>
      </c>
      <c r="L54" s="26">
        <f t="shared" si="13"/>
        <v>0</v>
      </c>
      <c r="M54" s="27"/>
      <c r="N54" s="25"/>
      <c r="O54" s="7">
        <f t="shared" si="14"/>
        <v>0</v>
      </c>
    </row>
    <row r="55" spans="1:15" s="1" customFormat="1" ht="16.5" hidden="1">
      <c r="A55" s="57"/>
      <c r="B55" s="57"/>
      <c r="C55" s="38"/>
      <c r="D55" s="39"/>
      <c r="E55" s="38"/>
      <c r="F55" s="39"/>
      <c r="G55" s="38"/>
      <c r="H55" s="39"/>
      <c r="I55" s="24">
        <f t="shared" si="11"/>
        <v>0</v>
      </c>
      <c r="J55" s="25"/>
      <c r="K55" s="26">
        <f t="shared" si="12"/>
        <v>0</v>
      </c>
      <c r="L55" s="26">
        <f t="shared" si="13"/>
        <v>0</v>
      </c>
      <c r="M55" s="27"/>
      <c r="N55" s="25"/>
      <c r="O55" s="7">
        <f t="shared" si="14"/>
        <v>0</v>
      </c>
    </row>
    <row r="56" spans="1:15" s="1" customFormat="1" ht="16.5" hidden="1">
      <c r="A56" s="57"/>
      <c r="B56" s="57"/>
      <c r="C56" s="38"/>
      <c r="D56" s="39"/>
      <c r="E56" s="38"/>
      <c r="F56" s="39"/>
      <c r="G56" s="38"/>
      <c r="H56" s="39"/>
      <c r="I56" s="24">
        <f t="shared" si="11"/>
        <v>0</v>
      </c>
      <c r="J56" s="25"/>
      <c r="K56" s="26">
        <f t="shared" si="12"/>
        <v>0</v>
      </c>
      <c r="L56" s="26">
        <f t="shared" si="13"/>
        <v>0</v>
      </c>
      <c r="M56" s="27"/>
      <c r="N56" s="25"/>
      <c r="O56" s="7">
        <f t="shared" si="14"/>
        <v>0</v>
      </c>
    </row>
    <row r="57" spans="1:15" s="1" customFormat="1" ht="16.5" hidden="1">
      <c r="A57" s="57"/>
      <c r="B57" s="57"/>
      <c r="C57" s="38"/>
      <c r="D57" s="39"/>
      <c r="E57" s="38"/>
      <c r="F57" s="39"/>
      <c r="G57" s="38"/>
      <c r="H57" s="39"/>
      <c r="I57" s="24">
        <f t="shared" si="11"/>
        <v>0</v>
      </c>
      <c r="J57" s="25"/>
      <c r="K57" s="26">
        <f t="shared" si="12"/>
        <v>0</v>
      </c>
      <c r="L57" s="26">
        <f t="shared" si="13"/>
        <v>0</v>
      </c>
      <c r="M57" s="27"/>
      <c r="N57" s="25"/>
      <c r="O57" s="7">
        <f t="shared" si="14"/>
        <v>0</v>
      </c>
    </row>
    <row r="58" spans="1:15" s="1" customFormat="1" ht="16.5" hidden="1">
      <c r="A58" s="57"/>
      <c r="B58" s="57"/>
      <c r="C58" s="38"/>
      <c r="D58" s="39"/>
      <c r="E58" s="38"/>
      <c r="F58" s="39"/>
      <c r="G58" s="38"/>
      <c r="H58" s="39"/>
      <c r="I58" s="24">
        <f t="shared" si="11"/>
        <v>0</v>
      </c>
      <c r="J58" s="25"/>
      <c r="K58" s="26">
        <f t="shared" si="12"/>
        <v>0</v>
      </c>
      <c r="L58" s="26">
        <f t="shared" si="13"/>
        <v>0</v>
      </c>
      <c r="M58" s="27"/>
      <c r="N58" s="25"/>
      <c r="O58" s="7">
        <f t="shared" si="14"/>
        <v>0</v>
      </c>
    </row>
    <row r="59" spans="1:15" s="1" customFormat="1" ht="16.5" hidden="1">
      <c r="A59" s="57"/>
      <c r="B59" s="57"/>
      <c r="C59" s="38"/>
      <c r="D59" s="39"/>
      <c r="E59" s="38"/>
      <c r="F59" s="39"/>
      <c r="G59" s="38"/>
      <c r="H59" s="39"/>
      <c r="I59" s="24">
        <f t="shared" si="11"/>
        <v>0</v>
      </c>
      <c r="J59" s="25"/>
      <c r="K59" s="26">
        <f t="shared" si="12"/>
        <v>0</v>
      </c>
      <c r="L59" s="26">
        <f t="shared" si="13"/>
        <v>0</v>
      </c>
      <c r="M59" s="27"/>
      <c r="N59" s="25"/>
      <c r="O59" s="7">
        <f t="shared" si="14"/>
        <v>0</v>
      </c>
    </row>
    <row r="60" spans="1:15" s="1" customFormat="1" ht="16.5" hidden="1">
      <c r="A60" s="57"/>
      <c r="B60" s="57"/>
      <c r="C60" s="38"/>
      <c r="D60" s="39"/>
      <c r="E60" s="38"/>
      <c r="F60" s="39"/>
      <c r="G60" s="38"/>
      <c r="H60" s="39"/>
      <c r="I60" s="24">
        <f t="shared" si="11"/>
        <v>0</v>
      </c>
      <c r="J60" s="25"/>
      <c r="K60" s="26">
        <f t="shared" si="12"/>
        <v>0</v>
      </c>
      <c r="L60" s="26">
        <f t="shared" si="13"/>
        <v>0</v>
      </c>
      <c r="M60" s="27"/>
      <c r="N60" s="25"/>
      <c r="O60" s="7">
        <f t="shared" si="14"/>
        <v>0</v>
      </c>
    </row>
    <row r="61" spans="1:15" s="1" customFormat="1" ht="16.5" hidden="1">
      <c r="A61" s="57"/>
      <c r="B61" s="57"/>
      <c r="C61" s="38"/>
      <c r="D61" s="39"/>
      <c r="E61" s="38"/>
      <c r="F61" s="39"/>
      <c r="G61" s="38"/>
      <c r="H61" s="39"/>
      <c r="I61" s="24">
        <f t="shared" si="11"/>
        <v>0</v>
      </c>
      <c r="J61" s="25"/>
      <c r="K61" s="26">
        <f t="shared" si="12"/>
        <v>0</v>
      </c>
      <c r="L61" s="26">
        <f t="shared" si="13"/>
        <v>0</v>
      </c>
      <c r="M61" s="27"/>
      <c r="N61" s="25"/>
      <c r="O61" s="7">
        <f t="shared" si="14"/>
        <v>0</v>
      </c>
    </row>
    <row r="62" spans="1:15" s="1" customFormat="1" ht="16.5" hidden="1">
      <c r="A62" s="57"/>
      <c r="B62" s="57"/>
      <c r="C62" s="38"/>
      <c r="D62" s="39"/>
      <c r="E62" s="38"/>
      <c r="F62" s="39"/>
      <c r="G62" s="38"/>
      <c r="H62" s="39"/>
      <c r="I62" s="24">
        <f t="shared" si="11"/>
        <v>0</v>
      </c>
      <c r="J62" s="25"/>
      <c r="K62" s="26">
        <f t="shared" si="12"/>
        <v>0</v>
      </c>
      <c r="L62" s="26">
        <f t="shared" si="13"/>
        <v>0</v>
      </c>
      <c r="M62" s="27"/>
      <c r="N62" s="25"/>
      <c r="O62" s="7">
        <f t="shared" si="14"/>
        <v>0</v>
      </c>
    </row>
    <row r="63" spans="1:15" s="1" customFormat="1" ht="16.5" hidden="1">
      <c r="A63" s="57"/>
      <c r="B63" s="57"/>
      <c r="C63" s="38"/>
      <c r="D63" s="39"/>
      <c r="E63" s="38"/>
      <c r="F63" s="39"/>
      <c r="G63" s="38"/>
      <c r="H63" s="39"/>
      <c r="I63" s="24">
        <f t="shared" si="11"/>
        <v>0</v>
      </c>
      <c r="J63" s="25"/>
      <c r="K63" s="26">
        <f t="shared" si="12"/>
        <v>0</v>
      </c>
      <c r="L63" s="26">
        <f t="shared" si="13"/>
        <v>0</v>
      </c>
      <c r="M63" s="27"/>
      <c r="N63" s="25"/>
      <c r="O63" s="7">
        <f t="shared" si="14"/>
        <v>0</v>
      </c>
    </row>
    <row r="64" spans="1:15" s="1" customFormat="1" ht="16.5" hidden="1">
      <c r="A64" s="57"/>
      <c r="B64" s="57"/>
      <c r="C64" s="38"/>
      <c r="D64" s="39"/>
      <c r="E64" s="38"/>
      <c r="F64" s="39"/>
      <c r="G64" s="38"/>
      <c r="H64" s="39"/>
      <c r="I64" s="24">
        <f t="shared" si="11"/>
        <v>0</v>
      </c>
      <c r="J64" s="25"/>
      <c r="K64" s="26">
        <f t="shared" si="12"/>
        <v>0</v>
      </c>
      <c r="L64" s="26">
        <f t="shared" si="13"/>
        <v>0</v>
      </c>
      <c r="M64" s="27"/>
      <c r="N64" s="25"/>
      <c r="O64" s="7">
        <f t="shared" si="14"/>
        <v>0</v>
      </c>
    </row>
    <row r="65" spans="1:15" s="1" customFormat="1" ht="16.5" hidden="1">
      <c r="A65" s="57"/>
      <c r="B65" s="57"/>
      <c r="C65" s="38"/>
      <c r="D65" s="39"/>
      <c r="E65" s="38"/>
      <c r="F65" s="39"/>
      <c r="G65" s="38"/>
      <c r="H65" s="39"/>
      <c r="I65" s="24">
        <f t="shared" si="11"/>
        <v>0</v>
      </c>
      <c r="J65" s="25"/>
      <c r="K65" s="26">
        <f t="shared" si="12"/>
        <v>0</v>
      </c>
      <c r="L65" s="26">
        <f t="shared" si="13"/>
        <v>0</v>
      </c>
      <c r="M65" s="27"/>
      <c r="N65" s="25"/>
      <c r="O65" s="7">
        <f t="shared" si="14"/>
        <v>0</v>
      </c>
    </row>
    <row r="66" spans="1:15" s="1" customFormat="1" ht="16.5" hidden="1">
      <c r="A66" s="57"/>
      <c r="B66" s="57"/>
      <c r="C66" s="38"/>
      <c r="D66" s="39"/>
      <c r="E66" s="38"/>
      <c r="F66" s="39"/>
      <c r="G66" s="38"/>
      <c r="H66" s="39"/>
      <c r="I66" s="24">
        <f t="shared" si="11"/>
        <v>0</v>
      </c>
      <c r="J66" s="25"/>
      <c r="K66" s="26">
        <f t="shared" si="12"/>
        <v>0</v>
      </c>
      <c r="L66" s="26">
        <f t="shared" si="13"/>
        <v>0</v>
      </c>
      <c r="M66" s="27"/>
      <c r="N66" s="25"/>
      <c r="O66" s="7">
        <f t="shared" si="14"/>
        <v>0</v>
      </c>
    </row>
    <row r="67" spans="1:15" s="1" customFormat="1" ht="16.5" hidden="1">
      <c r="A67" s="57"/>
      <c r="B67" s="57"/>
      <c r="C67" s="38"/>
      <c r="D67" s="39"/>
      <c r="E67" s="38"/>
      <c r="F67" s="39"/>
      <c r="G67" s="38"/>
      <c r="H67" s="39"/>
      <c r="I67" s="24">
        <f t="shared" si="11"/>
        <v>0</v>
      </c>
      <c r="J67" s="25"/>
      <c r="K67" s="26">
        <f t="shared" si="12"/>
        <v>0</v>
      </c>
      <c r="L67" s="26">
        <f t="shared" si="13"/>
        <v>0</v>
      </c>
      <c r="M67" s="27"/>
      <c r="N67" s="25"/>
      <c r="O67" s="7">
        <f t="shared" si="14"/>
        <v>0</v>
      </c>
    </row>
    <row r="68" spans="1:15" s="1" customFormat="1" ht="16.5" hidden="1">
      <c r="A68" s="57"/>
      <c r="B68" s="57"/>
      <c r="C68" s="38"/>
      <c r="D68" s="39"/>
      <c r="E68" s="38"/>
      <c r="F68" s="39"/>
      <c r="G68" s="38"/>
      <c r="H68" s="39"/>
      <c r="I68" s="24">
        <f t="shared" si="11"/>
        <v>0</v>
      </c>
      <c r="J68" s="25"/>
      <c r="K68" s="26">
        <f t="shared" si="12"/>
        <v>0</v>
      </c>
      <c r="L68" s="26">
        <f t="shared" si="13"/>
        <v>0</v>
      </c>
      <c r="M68" s="27"/>
      <c r="N68" s="25"/>
      <c r="O68" s="7">
        <f t="shared" si="14"/>
        <v>0</v>
      </c>
    </row>
    <row r="69" spans="1:15" s="1" customFormat="1" ht="17.25" hidden="1" thickBot="1">
      <c r="A69" s="57"/>
      <c r="B69" s="57"/>
      <c r="C69" s="58"/>
      <c r="D69" s="59"/>
      <c r="E69" s="58"/>
      <c r="F69" s="59"/>
      <c r="G69" s="58"/>
      <c r="H69" s="59"/>
      <c r="I69" s="24">
        <f t="shared" si="11"/>
        <v>0</v>
      </c>
      <c r="J69" s="25"/>
      <c r="K69" s="26">
        <f t="shared" si="12"/>
        <v>0</v>
      </c>
      <c r="L69" s="26">
        <f t="shared" si="13"/>
        <v>0</v>
      </c>
      <c r="M69" s="27"/>
      <c r="N69" s="25"/>
      <c r="O69" s="7">
        <f t="shared" si="14"/>
        <v>0</v>
      </c>
    </row>
    <row r="70" spans="1:15" s="1" customFormat="1" ht="16.5">
      <c r="A70" s="57"/>
      <c r="B70" s="57"/>
      <c r="C70" s="3"/>
      <c r="D70" s="3"/>
      <c r="E70" s="3"/>
      <c r="F70" s="3"/>
      <c r="G70" s="3"/>
      <c r="H70" s="3"/>
      <c r="I70" s="4"/>
      <c r="J70" s="5"/>
      <c r="K70" s="6"/>
      <c r="L70" s="6"/>
      <c r="M70" s="5"/>
      <c r="N70" s="5"/>
      <c r="O70" s="7"/>
    </row>
  </sheetData>
  <sheetProtection/>
  <mergeCells count="6">
    <mergeCell ref="A1:AA3"/>
    <mergeCell ref="C6:F6"/>
    <mergeCell ref="C7:D7"/>
    <mergeCell ref="E7:F7"/>
    <mergeCell ref="G7:H7"/>
    <mergeCell ref="K7:M7"/>
  </mergeCells>
  <dataValidations count="1">
    <dataValidation type="list" allowBlank="1" showInputMessage="1" showErrorMessage="1" sqref="J8:J69 N8:N69">
      <formula1>$S$9:$S$22</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legacyDrawing r:id="rId1"/>
</worksheet>
</file>

<file path=xl/worksheets/sheet3.xml><?xml version="1.0" encoding="utf-8"?>
<worksheet xmlns="http://schemas.openxmlformats.org/spreadsheetml/2006/main" xmlns:r="http://schemas.openxmlformats.org/officeDocument/2006/relationships">
  <sheetPr>
    <tabColor rgb="FF7030A0"/>
  </sheetPr>
  <dimension ref="A1:AA15"/>
  <sheetViews>
    <sheetView zoomScalePageLayoutView="0" workbookViewId="0" topLeftCell="A1">
      <selection activeCell="A1" sqref="A1:AA71"/>
    </sheetView>
  </sheetViews>
  <sheetFormatPr defaultColWidth="11.421875" defaultRowHeight="15"/>
  <cols>
    <col min="4" max="4" width="13.421875" style="0" customWidth="1"/>
    <col min="13" max="13" width="14.00390625" style="0" customWidth="1"/>
  </cols>
  <sheetData>
    <row r="1" spans="1:27" ht="15" customHeight="1">
      <c r="A1" s="64"/>
      <c r="B1" s="64"/>
      <c r="C1" s="64"/>
      <c r="D1" s="64"/>
      <c r="E1" s="64"/>
      <c r="F1" s="259" t="s">
        <v>51</v>
      </c>
      <c r="G1" s="259"/>
      <c r="H1" s="259"/>
      <c r="I1" s="259"/>
      <c r="J1" s="259"/>
      <c r="K1" s="64"/>
      <c r="L1" s="64"/>
      <c r="M1" s="64"/>
      <c r="N1" s="65"/>
      <c r="O1" s="65"/>
      <c r="P1" s="65"/>
      <c r="Q1" s="65"/>
      <c r="R1" s="65"/>
      <c r="S1" s="65"/>
      <c r="T1" s="65"/>
      <c r="U1" s="65"/>
      <c r="V1" s="65"/>
      <c r="W1" s="65"/>
      <c r="X1" s="65"/>
      <c r="Y1" s="65"/>
      <c r="Z1" s="65"/>
      <c r="AA1" s="65"/>
    </row>
    <row r="2" spans="1:27" ht="15" customHeight="1">
      <c r="A2" s="64"/>
      <c r="B2" s="64"/>
      <c r="C2" s="64"/>
      <c r="D2" s="64"/>
      <c r="E2" s="64"/>
      <c r="F2" s="259"/>
      <c r="G2" s="259"/>
      <c r="H2" s="259"/>
      <c r="I2" s="259"/>
      <c r="J2" s="259"/>
      <c r="K2" s="64"/>
      <c r="L2" s="64"/>
      <c r="M2" s="64"/>
      <c r="N2" s="65"/>
      <c r="O2" s="65"/>
      <c r="P2" s="65"/>
      <c r="Q2" s="65"/>
      <c r="R2" s="65"/>
      <c r="S2" s="65"/>
      <c r="T2" s="65"/>
      <c r="U2" s="65"/>
      <c r="V2" s="65"/>
      <c r="W2" s="65"/>
      <c r="X2" s="65"/>
      <c r="Y2" s="65"/>
      <c r="Z2" s="65"/>
      <c r="AA2" s="65"/>
    </row>
    <row r="3" spans="1:27" ht="15" customHeight="1">
      <c r="A3" s="86"/>
      <c r="B3" s="86"/>
      <c r="C3" s="86"/>
      <c r="D3" s="86"/>
      <c r="E3" s="86"/>
      <c r="F3" s="66" t="s">
        <v>0</v>
      </c>
      <c r="G3" s="67"/>
      <c r="H3" s="67"/>
      <c r="I3" s="66"/>
      <c r="J3" s="68">
        <v>43221</v>
      </c>
      <c r="K3" s="86"/>
      <c r="L3" s="86"/>
      <c r="M3" s="86"/>
      <c r="N3" s="65"/>
      <c r="O3" s="65"/>
      <c r="P3" s="65"/>
      <c r="Q3" s="65"/>
      <c r="R3" s="65"/>
      <c r="S3" s="65"/>
      <c r="T3" s="65"/>
      <c r="U3" s="65"/>
      <c r="V3" s="65"/>
      <c r="W3" s="65"/>
      <c r="X3" s="65"/>
      <c r="Y3" s="65"/>
      <c r="Z3" s="65"/>
      <c r="AA3" s="65"/>
    </row>
    <row r="4" spans="1:27" ht="15" customHeight="1">
      <c r="A4" s="86"/>
      <c r="B4" s="86"/>
      <c r="C4" s="86"/>
      <c r="D4" s="86"/>
      <c r="E4" s="86"/>
      <c r="F4" s="86"/>
      <c r="G4" s="86"/>
      <c r="H4" s="69" t="s">
        <v>34</v>
      </c>
      <c r="I4" s="86"/>
      <c r="J4" s="86"/>
      <c r="K4" s="86"/>
      <c r="L4" s="86"/>
      <c r="M4" s="86"/>
      <c r="N4" s="65"/>
      <c r="O4" s="65"/>
      <c r="P4" s="65"/>
      <c r="Q4" s="65"/>
      <c r="R4" s="65"/>
      <c r="S4" s="65"/>
      <c r="T4" s="65"/>
      <c r="U4" s="65"/>
      <c r="V4" s="65"/>
      <c r="W4" s="65"/>
      <c r="X4" s="65"/>
      <c r="Y4" s="65"/>
      <c r="Z4" s="65"/>
      <c r="AA4" s="65"/>
    </row>
    <row r="5" spans="1:13" ht="15">
      <c r="A5" s="70" t="s">
        <v>2</v>
      </c>
      <c r="B5" s="70" t="s">
        <v>3</v>
      </c>
      <c r="C5" s="70" t="s">
        <v>35</v>
      </c>
      <c r="D5" s="71" t="s">
        <v>36</v>
      </c>
      <c r="E5" s="72" t="s">
        <v>37</v>
      </c>
      <c r="F5" s="261" t="s">
        <v>38</v>
      </c>
      <c r="G5" s="261"/>
      <c r="H5" s="262" t="s">
        <v>39</v>
      </c>
      <c r="I5" s="262"/>
      <c r="J5" s="263" t="s">
        <v>40</v>
      </c>
      <c r="K5" s="263"/>
      <c r="L5" s="72" t="s">
        <v>37</v>
      </c>
      <c r="M5" s="73" t="s">
        <v>41</v>
      </c>
    </row>
    <row r="6" spans="1:13" ht="15">
      <c r="A6" s="74" t="s">
        <v>58</v>
      </c>
      <c r="B6" s="84">
        <v>1</v>
      </c>
      <c r="C6" s="74">
        <v>1</v>
      </c>
      <c r="D6" s="70" t="str">
        <f>'U13G'!U9</f>
        <v>Axisguibertin</v>
      </c>
      <c r="E6" s="75">
        <f>IF(F6&gt;G6,1,0)+IF(H6&gt;I6,1,0)+IF(J6&gt;K6,1,0)</f>
        <v>0</v>
      </c>
      <c r="F6" s="74"/>
      <c r="G6" s="74"/>
      <c r="H6" s="74"/>
      <c r="I6" s="74"/>
      <c r="J6" s="74"/>
      <c r="K6" s="74"/>
      <c r="L6" s="75">
        <f>IF(G6&gt;F6,1)+IF(I6&gt;H6,1)+IF(K6&gt;J6,1)</f>
        <v>0</v>
      </c>
      <c r="M6" s="76" t="str">
        <f>'Jun F Poule B'!S9</f>
        <v>BEVC</v>
      </c>
    </row>
    <row r="7" spans="1:13" ht="15">
      <c r="A7" s="74" t="s">
        <v>58</v>
      </c>
      <c r="B7" s="85">
        <v>2</v>
      </c>
      <c r="C7" s="74">
        <v>2</v>
      </c>
      <c r="D7" s="70" t="str">
        <f>'Jun F Poule B'!S10</f>
        <v>Union</v>
      </c>
      <c r="E7" s="75">
        <f>IF(F7&gt;G7,1,0)+IF(H7&gt;I7,1,0)+IF(J7&gt;K7,1,0)</f>
        <v>0</v>
      </c>
      <c r="F7" s="74"/>
      <c r="G7" s="74"/>
      <c r="H7" s="74"/>
      <c r="I7" s="74"/>
      <c r="J7" s="74"/>
      <c r="K7" s="74"/>
      <c r="L7" s="75">
        <f>IF(G7&gt;F7,1)+IF(I7&gt;H7,1)+IF(K7&gt;J7,1)</f>
        <v>0</v>
      </c>
      <c r="M7" s="76" t="str">
        <f>'U13G'!U8</f>
        <v>Chaumont</v>
      </c>
    </row>
    <row r="8" spans="1:13" ht="15">
      <c r="A8" s="70"/>
      <c r="B8" s="70"/>
      <c r="C8" s="70"/>
      <c r="E8" s="77"/>
      <c r="M8" s="76"/>
    </row>
    <row r="9" spans="1:13" ht="15">
      <c r="A9" s="74" t="s">
        <v>59</v>
      </c>
      <c r="B9" s="84">
        <v>1</v>
      </c>
      <c r="C9" s="74">
        <v>3</v>
      </c>
      <c r="D9" s="70" t="str">
        <f>IF(E6&gt;L6,D6,M6)</f>
        <v>BEVC</v>
      </c>
      <c r="E9" s="75">
        <f>IF(F9&gt;G9,1,0)+IF(H9&gt;I9,1,0)+IF(J9&gt;K9,1,0)</f>
        <v>0</v>
      </c>
      <c r="F9" s="74"/>
      <c r="G9" s="74"/>
      <c r="H9" s="74"/>
      <c r="I9" s="74"/>
      <c r="J9" s="74"/>
      <c r="K9" s="74"/>
      <c r="L9" s="75">
        <f>IF(G9&gt;F9,1)+IF(I9&gt;H9,1)+IF(K9&gt;J9,1)</f>
        <v>0</v>
      </c>
      <c r="M9" s="70" t="str">
        <f>IF(E7&gt;L7,D7,M7)</f>
        <v>Chaumont</v>
      </c>
    </row>
    <row r="11" ht="15.75" thickBot="1">
      <c r="C11" s="70"/>
    </row>
    <row r="12" spans="3:4" ht="15.75" thickBot="1">
      <c r="C12" s="264" t="s">
        <v>53</v>
      </c>
      <c r="D12" s="265"/>
    </row>
    <row r="13" spans="3:4" ht="15">
      <c r="C13" s="78" t="s">
        <v>42</v>
      </c>
      <c r="D13" s="79" t="s">
        <v>12</v>
      </c>
    </row>
    <row r="14" spans="3:4" ht="15">
      <c r="C14" s="80">
        <v>1</v>
      </c>
      <c r="D14" s="81" t="str">
        <f>IF(E9&gt;L9,D9,M9)</f>
        <v>Chaumont</v>
      </c>
    </row>
    <row r="15" spans="3:4" ht="15.75" thickBot="1">
      <c r="C15" s="82">
        <v>2</v>
      </c>
      <c r="D15" s="83" t="str">
        <f>IF(E9&gt;L9,M9,D9)</f>
        <v>BEVC</v>
      </c>
    </row>
  </sheetData>
  <sheetProtection/>
  <mergeCells count="5">
    <mergeCell ref="F5:G5"/>
    <mergeCell ref="H5:I5"/>
    <mergeCell ref="J5:K5"/>
    <mergeCell ref="C12:D12"/>
    <mergeCell ref="F1:J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C164"/>
  <sheetViews>
    <sheetView showGridLines="0" tabSelected="1" zoomScalePageLayoutView="0" workbookViewId="0" topLeftCell="A1">
      <selection activeCell="S71" sqref="S71"/>
    </sheetView>
  </sheetViews>
  <sheetFormatPr defaultColWidth="11.421875" defaultRowHeight="15"/>
  <cols>
    <col min="1" max="2" width="6.00390625" style="60" bestFit="1" customWidth="1"/>
    <col min="3" max="8" width="8.7109375" style="3" customWidth="1"/>
    <col min="9" max="9" width="6.8515625" style="4" bestFit="1" customWidth="1"/>
    <col min="10" max="10" width="11.00390625" style="61" bestFit="1" customWidth="1"/>
    <col min="11" max="12" width="3.140625" style="62" customWidth="1"/>
    <col min="13" max="13" width="3.140625" style="61" hidden="1" customWidth="1"/>
    <col min="14" max="14" width="11.00390625" style="61" bestFit="1" customWidth="1"/>
    <col min="15" max="15" width="6.8515625" style="7" bestFit="1" customWidth="1"/>
    <col min="16" max="16" width="2.140625" style="8" customWidth="1"/>
    <col min="17" max="17" width="3.57421875" style="1" bestFit="1" customWidth="1"/>
    <col min="18" max="18" width="0.71875" style="1" customWidth="1"/>
    <col min="19" max="19" width="12.28125" style="1" bestFit="1" customWidth="1"/>
    <col min="20" max="20" width="4.57421875" style="1" bestFit="1" customWidth="1"/>
    <col min="21" max="21" width="4.28125" style="1" bestFit="1" customWidth="1"/>
    <col min="22" max="22" width="7.421875" style="1" customWidth="1"/>
    <col min="23" max="24" width="3.421875" style="1" customWidth="1"/>
    <col min="25" max="25" width="7.57421875" style="9" customWidth="1"/>
    <col min="26" max="26" width="4.421875" style="1" customWidth="1"/>
    <col min="27" max="27" width="4.57421875" style="10" customWidth="1"/>
    <col min="28" max="28" width="15.28125" style="1" customWidth="1"/>
    <col min="29" max="29" width="3.8515625" style="1" customWidth="1"/>
    <col min="30" max="16384" width="11.421875" style="1" customWidth="1"/>
  </cols>
  <sheetData>
    <row r="1" spans="1:27" ht="15" customHeight="1">
      <c r="A1" s="232" t="s">
        <v>71</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row>
    <row r="2" spans="1:27" ht="15"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row>
    <row r="3" spans="1:14" ht="16.5" hidden="1">
      <c r="A3" s="2"/>
      <c r="B3" s="2"/>
      <c r="J3" s="5"/>
      <c r="K3" s="6"/>
      <c r="L3" s="6"/>
      <c r="M3" s="5"/>
      <c r="N3" s="5"/>
    </row>
    <row r="4" spans="1:14" ht="17.25" thickBot="1">
      <c r="A4" s="2"/>
      <c r="B4" s="2"/>
      <c r="J4" s="11" t="s">
        <v>33</v>
      </c>
      <c r="K4" s="12"/>
      <c r="L4" s="12"/>
      <c r="M4" s="11"/>
      <c r="N4" s="13">
        <v>43589</v>
      </c>
    </row>
    <row r="5" spans="1:14" ht="17.25" thickBot="1">
      <c r="A5" s="2"/>
      <c r="B5" s="88"/>
      <c r="C5" s="237" t="s">
        <v>1</v>
      </c>
      <c r="D5" s="238"/>
      <c r="E5" s="238"/>
      <c r="F5" s="239"/>
      <c r="J5" s="5"/>
      <c r="K5" s="6"/>
      <c r="L5" s="6"/>
      <c r="M5" s="5"/>
      <c r="N5" s="5"/>
    </row>
    <row r="6" spans="1:28" ht="17.25" customHeight="1" thickBot="1">
      <c r="A6" s="14" t="s">
        <v>2</v>
      </c>
      <c r="B6" s="87" t="s">
        <v>3</v>
      </c>
      <c r="C6" s="234" t="s">
        <v>4</v>
      </c>
      <c r="D6" s="234"/>
      <c r="E6" s="235" t="s">
        <v>5</v>
      </c>
      <c r="F6" s="235"/>
      <c r="G6" s="236" t="s">
        <v>6</v>
      </c>
      <c r="H6" s="236"/>
      <c r="I6" s="15" t="s">
        <v>7</v>
      </c>
      <c r="J6" s="14" t="s">
        <v>8</v>
      </c>
      <c r="K6" s="233" t="s">
        <v>9</v>
      </c>
      <c r="L6" s="233"/>
      <c r="M6" s="233"/>
      <c r="N6" s="14" t="s">
        <v>10</v>
      </c>
      <c r="O6" s="16" t="s">
        <v>7</v>
      </c>
      <c r="P6" s="17"/>
      <c r="Q6" s="132" t="s">
        <v>109</v>
      </c>
      <c r="R6" s="17"/>
      <c r="S6" s="17"/>
      <c r="T6" s="17"/>
      <c r="U6" s="17"/>
      <c r="V6" s="17"/>
      <c r="W6" s="17"/>
      <c r="X6" s="17"/>
      <c r="Y6" s="18"/>
      <c r="Z6" s="17"/>
      <c r="AA6" s="19"/>
      <c r="AB6" s="17"/>
    </row>
    <row r="7" spans="1:28" ht="16.5" customHeight="1" thickBot="1">
      <c r="A7" s="20" t="s">
        <v>85</v>
      </c>
      <c r="B7" s="54">
        <v>3</v>
      </c>
      <c r="C7" s="153">
        <v>9</v>
      </c>
      <c r="D7" s="154">
        <v>25</v>
      </c>
      <c r="E7" s="153">
        <v>11</v>
      </c>
      <c r="F7" s="154">
        <v>25</v>
      </c>
      <c r="G7" s="24"/>
      <c r="H7" s="24"/>
      <c r="I7" s="24">
        <f>IF(K7=2,3,IF(K7=0,0,IF(C7+E7=D7+F7,1.5,IF(C7+E7&gt;D7+F7,2,1))))</f>
        <v>0</v>
      </c>
      <c r="J7" s="25" t="s">
        <v>19</v>
      </c>
      <c r="K7" s="26">
        <f aca="true" t="shared" si="0" ref="K7:K68">IF(C7&gt;D7,1,0)+IF(E7&gt;F7,1,0)+IF(G7&gt;H7,1,0)</f>
        <v>0</v>
      </c>
      <c r="L7" s="26">
        <f aca="true" t="shared" si="1" ref="L7:L68">IF(C7&lt;D7,1,0)+IF(E7&lt;F7,1,0)+IF(G7&lt;H7,1,0)</f>
        <v>2</v>
      </c>
      <c r="M7" s="27"/>
      <c r="N7" s="25" t="s">
        <v>52</v>
      </c>
      <c r="O7" s="7">
        <f>IF(L7=2,3,IF(L7=0,0,IF(C7+E7=D7+F7,1.5,IF(C7+E7&lt;D7+F7,2,1))))</f>
        <v>3</v>
      </c>
      <c r="Q7" s="28"/>
      <c r="R7" s="29"/>
      <c r="S7" s="30" t="s">
        <v>12</v>
      </c>
      <c r="T7" s="31" t="s">
        <v>13</v>
      </c>
      <c r="U7" s="31" t="s">
        <v>14</v>
      </c>
      <c r="V7" s="32" t="s">
        <v>43</v>
      </c>
      <c r="W7" s="31" t="s">
        <v>15</v>
      </c>
      <c r="X7" s="31" t="s">
        <v>16</v>
      </c>
      <c r="Y7" s="33" t="s">
        <v>43</v>
      </c>
      <c r="Z7" s="34" t="s">
        <v>17</v>
      </c>
      <c r="AA7" s="35" t="s">
        <v>18</v>
      </c>
      <c r="AB7" s="36"/>
    </row>
    <row r="8" spans="1:29" ht="16.5" customHeight="1">
      <c r="A8" s="20" t="s">
        <v>86</v>
      </c>
      <c r="B8" s="21">
        <v>1</v>
      </c>
      <c r="C8" s="155">
        <v>25</v>
      </c>
      <c r="D8" s="156">
        <v>11</v>
      </c>
      <c r="E8" s="157">
        <v>25</v>
      </c>
      <c r="F8" s="158">
        <v>13</v>
      </c>
      <c r="G8" s="24"/>
      <c r="H8" s="24"/>
      <c r="I8" s="24">
        <f aca="true" t="shared" si="2" ref="I8:I68">IF(K8=2,3,IF(K8=0,0,IF(C8+E8=D8+F8,1.5,IF(C8+E8&gt;D8+F8,2,1))))</f>
        <v>3</v>
      </c>
      <c r="J8" s="25" t="s">
        <v>30</v>
      </c>
      <c r="K8" s="26">
        <f t="shared" si="0"/>
        <v>2</v>
      </c>
      <c r="L8" s="26">
        <f t="shared" si="1"/>
        <v>0</v>
      </c>
      <c r="M8" s="27"/>
      <c r="N8" s="25" t="s">
        <v>63</v>
      </c>
      <c r="O8" s="7">
        <f aca="true" t="shared" si="3" ref="O8:O68">IF(L8=2,3,IF(L8=0,0,IF(C8+E8=D8+F8,1.5,IF(C8+E8&lt;D8+F8,2,1))))</f>
        <v>0</v>
      </c>
      <c r="Q8" s="165">
        <v>1</v>
      </c>
      <c r="R8" s="41"/>
      <c r="S8" s="94" t="s">
        <v>52</v>
      </c>
      <c r="T8" s="43">
        <f>SUMIF(J$7:J$12,S8,C$7:C$12)+SUMIF(N$7:N$12,S8,D$7:D$12)+SUMIF(J$7:J$12,S8,E$7:E$12)+SUMIF(N$7:N$12,S8,F$7:F$12)+SUMIF(J$7:J$12,S8,G$7:G$12)+SUMIF(N$7:N$12,S8,H$7:H$12)</f>
        <v>149</v>
      </c>
      <c r="U8" s="43">
        <f>SUMIF(J$7:J$12,S8,D$7:D$12)+SUMIF(N$7:N$12,S8,C$7:C$12)+SUMIF(J$7:J$12,S8,F$7:F$12)+SUMIF(N$7:N$12,S8,E$7:E$12)+SUMIF(J$7:J$12,S8,H$7:H$12)+SUMIF(N$7:N$12,S8,G$7:G$12)</f>
        <v>103</v>
      </c>
      <c r="V8" s="44">
        <f>_xlfn.IFERROR(T8/U8,0)</f>
        <v>1.4466019417475728</v>
      </c>
      <c r="W8" s="43">
        <f>SUMIF(J$7:J$12,S8,K$7:K$12)+SUMIF(N$7:N$12,S8,L$7:L$12)</f>
        <v>5</v>
      </c>
      <c r="X8" s="43">
        <f>SUMIF(J$7:J$12,S8,L$7:L$12)+SUMIF(N$7:N$12,S8,$K$7:K$12)</f>
        <v>1</v>
      </c>
      <c r="Y8" s="45">
        <f>_xlfn.IFERROR(W8/X8,0)</f>
        <v>5</v>
      </c>
      <c r="Z8" s="46">
        <f>SUMIF(J$7:J$12,S8,I$7:I$12)+SUMIF(N$7:N$12,S8,O$7:O$12)</f>
        <v>8</v>
      </c>
      <c r="AA8" s="47">
        <f>RANK(Z8,Z$8:Z$12,0)</f>
        <v>1</v>
      </c>
      <c r="AB8" s="266" t="s">
        <v>87</v>
      </c>
      <c r="AC8" s="267"/>
    </row>
    <row r="9" spans="1:29" ht="17.25" customHeight="1">
      <c r="A9" s="20" t="s">
        <v>61</v>
      </c>
      <c r="B9" s="21">
        <v>1</v>
      </c>
      <c r="C9" s="159">
        <v>25</v>
      </c>
      <c r="D9" s="160">
        <v>20</v>
      </c>
      <c r="E9" s="159">
        <v>25</v>
      </c>
      <c r="F9" s="160">
        <v>18</v>
      </c>
      <c r="G9" s="24"/>
      <c r="H9" s="24"/>
      <c r="I9" s="24">
        <f t="shared" si="2"/>
        <v>3</v>
      </c>
      <c r="J9" s="25" t="s">
        <v>52</v>
      </c>
      <c r="K9" s="26">
        <f t="shared" si="0"/>
        <v>2</v>
      </c>
      <c r="L9" s="26">
        <f t="shared" si="1"/>
        <v>0</v>
      </c>
      <c r="M9" s="27"/>
      <c r="N9" s="25" t="s">
        <v>30</v>
      </c>
      <c r="O9" s="7">
        <f t="shared" si="3"/>
        <v>0</v>
      </c>
      <c r="Q9" s="49">
        <v>2</v>
      </c>
      <c r="R9" s="41"/>
      <c r="S9" s="93" t="s">
        <v>30</v>
      </c>
      <c r="T9" s="43">
        <f>SUMIF(J$7:J$12,S9,C$7:C$12)+SUMIF(N$7:N$12,S9,D$7:D$12)+SUMIF(J$7:J$12,S9,E$7:E$12)+SUMIF(N$7:N$12,S9,F$7:F$12)+SUMIF(J$7:J$12,S9,G$7:G$12)+SUMIF(N$7:N$12,S9,H$7:H$12)</f>
        <v>138</v>
      </c>
      <c r="U9" s="43">
        <f>SUMIF(J$7:J$12,S9,D$7:D$12)+SUMIF(N$7:N$12,S9,C$7:C$12)+SUMIF(J$7:J$12,S9,F$7:F$12)+SUMIF(N$7:N$12,S9,E$7:E$12)+SUMIF(J$7:J$12,S9,H$7:H$12)+SUMIF(N$7:N$12,S9,G$7:G$12)</f>
        <v>114</v>
      </c>
      <c r="V9" s="44">
        <f>_xlfn.IFERROR(T9/U9,0)</f>
        <v>1.2105263157894737</v>
      </c>
      <c r="W9" s="43">
        <f>SUMIF(J$7:J$12,S9,K$7:K$12)+SUMIF(N$7:N$12,S9,L$7:L$12)</f>
        <v>4</v>
      </c>
      <c r="X9" s="43">
        <f>SUMIF(J$7:J$12,S9,L$7:L$12)+SUMIF(N$7:N$12,S9,$K$7:K$12)</f>
        <v>2</v>
      </c>
      <c r="Y9" s="45">
        <f>_xlfn.IFERROR(W9/X9,0)</f>
        <v>2</v>
      </c>
      <c r="Z9" s="46">
        <f>SUMIF(J$7:J$12,S9,I$7:I$12)+SUMIF(N$7:N$12,S9,O$7:O$12)</f>
        <v>6</v>
      </c>
      <c r="AA9" s="47">
        <f>RANK(Z9,Z$8:Z$12,0)</f>
        <v>2</v>
      </c>
      <c r="AC9" s="48"/>
    </row>
    <row r="10" spans="1:29" ht="16.5" customHeight="1">
      <c r="A10" s="141" t="s">
        <v>61</v>
      </c>
      <c r="B10" s="148">
        <v>3</v>
      </c>
      <c r="C10" s="161">
        <v>21</v>
      </c>
      <c r="D10" s="162">
        <v>25</v>
      </c>
      <c r="E10" s="161">
        <v>25</v>
      </c>
      <c r="F10" s="162">
        <v>21</v>
      </c>
      <c r="G10" s="142"/>
      <c r="H10" s="142"/>
      <c r="I10" s="142">
        <f t="shared" si="2"/>
        <v>1.5</v>
      </c>
      <c r="J10" s="146" t="s">
        <v>19</v>
      </c>
      <c r="K10" s="143">
        <f t="shared" si="0"/>
        <v>1</v>
      </c>
      <c r="L10" s="143">
        <f t="shared" si="1"/>
        <v>1</v>
      </c>
      <c r="M10" s="144"/>
      <c r="N10" s="146" t="s">
        <v>63</v>
      </c>
      <c r="O10" s="145">
        <f t="shared" si="3"/>
        <v>1.5</v>
      </c>
      <c r="Q10" s="49">
        <v>3</v>
      </c>
      <c r="R10" s="41"/>
      <c r="S10" s="50" t="s">
        <v>63</v>
      </c>
      <c r="T10" s="43">
        <f>SUMIF(J$7:J$12,S10,C$7:C$12)+SUMIF(N$7:N$12,S10,D$7:D$12)+SUMIF(J$7:J$12,S10,E$7:E$12)+SUMIF(N$7:N$12,S10,F$7:F$12)+SUMIF(J$7:J$12,S10,G$7:G$12)+SUMIF(N$7:N$12,S10,H$7:H$12)</f>
        <v>115</v>
      </c>
      <c r="U10" s="43">
        <f>SUMIF(J$7:J$12,S10,D$7:D$12)+SUMIF(N$7:N$12,S10,C$7:C$12)+SUMIF(J$7:J$12,S10,F$7:F$12)+SUMIF(N$7:N$12,S10,E$7:E$12)+SUMIF(J$7:J$12,S10,H$7:H$12)+SUMIF(N$7:N$12,S10,G$7:G$12)</f>
        <v>145</v>
      </c>
      <c r="V10" s="44">
        <f>_xlfn.IFERROR(T10/U10,0)</f>
        <v>0.7931034482758621</v>
      </c>
      <c r="W10" s="43">
        <f>SUMIF(J$7:J$12,S10,K$7:K$12)+SUMIF(N$7:N$12,S10,L$7:L$12)</f>
        <v>2</v>
      </c>
      <c r="X10" s="43">
        <f>SUMIF(J$7:J$12,S10,L$7:L$12)+SUMIF(N$7:N$12,S10,$K$7:K$12)</f>
        <v>4</v>
      </c>
      <c r="Y10" s="45">
        <f>_xlfn.IFERROR(W10/X10,0)</f>
        <v>0.5</v>
      </c>
      <c r="Z10" s="46">
        <f>SUMIF(J$7:J$12,S10,I$7:I$12)+SUMIF(N$7:N$12,S10,O$7:O$12)</f>
        <v>2.5</v>
      </c>
      <c r="AA10" s="47">
        <f>RANK(Z10,Z$8:Z$12,0)</f>
        <v>3</v>
      </c>
      <c r="AC10" s="48"/>
    </row>
    <row r="11" spans="1:29" ht="16.5" customHeight="1">
      <c r="A11" s="20" t="s">
        <v>54</v>
      </c>
      <c r="B11" s="37">
        <v>2</v>
      </c>
      <c r="C11" s="155">
        <v>20</v>
      </c>
      <c r="D11" s="156">
        <v>25</v>
      </c>
      <c r="E11" s="155">
        <v>20</v>
      </c>
      <c r="F11" s="156">
        <v>25</v>
      </c>
      <c r="G11" s="147"/>
      <c r="H11" s="24"/>
      <c r="I11" s="24">
        <f t="shared" si="2"/>
        <v>0</v>
      </c>
      <c r="J11" s="97" t="s">
        <v>19</v>
      </c>
      <c r="K11" s="26">
        <f t="shared" si="0"/>
        <v>0</v>
      </c>
      <c r="L11" s="26">
        <f t="shared" si="1"/>
        <v>2</v>
      </c>
      <c r="M11" s="27"/>
      <c r="N11" s="97" t="s">
        <v>30</v>
      </c>
      <c r="O11" s="7">
        <f t="shared" si="3"/>
        <v>3</v>
      </c>
      <c r="Q11" s="49">
        <v>4</v>
      </c>
      <c r="R11" s="41"/>
      <c r="S11" s="50" t="s">
        <v>19</v>
      </c>
      <c r="T11" s="43">
        <f>SUMIF(J$7:J$12,S11,C$7:C$12)+SUMIF(N$7:N$12,S11,D$7:D$12)+SUMIF(J$7:J$12,S11,E$7:E$12)+SUMIF(N$7:N$12,S11,F$7:F$12)+SUMIF(J$7:J$12,S11,G$7:G$12)+SUMIF(N$7:N$12,S11,H$7:H$12)</f>
        <v>106</v>
      </c>
      <c r="U11" s="43">
        <f>SUMIF(J$7:J$12,S11,D$7:D$12)+SUMIF(N$7:N$12,S11,C$7:C$12)+SUMIF(J$7:J$12,S11,F$7:F$12)+SUMIF(N$7:N$12,S11,E$7:E$12)+SUMIF(J$7:J$12,S11,H$7:H$12)+SUMIF(N$7:N$12,S11,G$7:G$12)</f>
        <v>146</v>
      </c>
      <c r="V11" s="44">
        <f>_xlfn.IFERROR(T11/U11,0)</f>
        <v>0.726027397260274</v>
      </c>
      <c r="W11" s="43">
        <f>SUMIF(J$7:J$12,S11,K$7:K$12)+SUMIF(N$7:N$12,S11,L$7:L$12)</f>
        <v>1</v>
      </c>
      <c r="X11" s="43">
        <f>SUMIF(J$7:J$12,S11,L$7:L$12)+SUMIF(N$7:N$12,S11,$K$7:K$12)</f>
        <v>5</v>
      </c>
      <c r="Y11" s="45">
        <f>_xlfn.IFERROR(W11/X11,0)</f>
        <v>0.2</v>
      </c>
      <c r="Z11" s="46">
        <f>SUMIF(J$7:J$12,S11,I$7:I$12)+SUMIF(N$7:N$12,S11,O$7:O$12)</f>
        <v>1.5</v>
      </c>
      <c r="AA11" s="47">
        <f>RANK(Z11,Z$8:Z$12,0)</f>
        <v>4</v>
      </c>
      <c r="AC11" s="48"/>
    </row>
    <row r="12" spans="1:29" ht="16.5" customHeight="1">
      <c r="A12" s="20" t="s">
        <v>58</v>
      </c>
      <c r="B12" s="54">
        <v>3</v>
      </c>
      <c r="C12" s="157">
        <v>26</v>
      </c>
      <c r="D12" s="158">
        <v>24</v>
      </c>
      <c r="E12" s="157">
        <v>19</v>
      </c>
      <c r="F12" s="158">
        <v>25</v>
      </c>
      <c r="G12" s="147"/>
      <c r="H12" s="24"/>
      <c r="I12" s="24">
        <f t="shared" si="2"/>
        <v>1</v>
      </c>
      <c r="J12" s="25" t="s">
        <v>63</v>
      </c>
      <c r="K12" s="26">
        <f t="shared" si="0"/>
        <v>1</v>
      </c>
      <c r="L12" s="26">
        <f t="shared" si="1"/>
        <v>1</v>
      </c>
      <c r="M12" s="27"/>
      <c r="N12" s="25" t="s">
        <v>52</v>
      </c>
      <c r="O12" s="7">
        <f t="shared" si="3"/>
        <v>2</v>
      </c>
      <c r="Q12" s="166">
        <v>5</v>
      </c>
      <c r="R12" s="100"/>
      <c r="S12" s="167" t="s">
        <v>20</v>
      </c>
      <c r="T12" s="127">
        <f>SUMIF(J$7:J$12,S12,C$7:C$12)+SUMIF(N$7:N$12,S12,D$7:D$12)+SUMIF(J$7:J$12,S12,E$7:E$12)+SUMIF(N$7:N$12,S12,F$7:F$12)+SUMIF(J$7:J$12,S12,G$7:G$12)+SUMIF(N$7:N$12,S12,H$7:H$12)</f>
        <v>0</v>
      </c>
      <c r="U12" s="127">
        <f>SUMIF(J$7:J$12,S12,D$7:D$12)+SUMIF(N$7:N$12,S12,C$7:C$12)+SUMIF(J$7:J$12,S12,F$7:F$12)+SUMIF(N$7:N$12,S12,E$7:E$12)+SUMIF(J$7:J$12,S12,H$7:H$12)+SUMIF(N$7:N$12,S12,G$7:G$12)</f>
        <v>0</v>
      </c>
      <c r="V12" s="128">
        <f>_xlfn.IFERROR(T12/U12,0)</f>
        <v>0</v>
      </c>
      <c r="W12" s="127">
        <f>SUMIF(J$7:J$12,S12,K$7:K$12)+SUMIF(N$7:N$12,S12,L$7:L$12)</f>
        <v>0</v>
      </c>
      <c r="X12" s="127">
        <f>SUMIF(J$7:J$12,S12,L$7:L$12)+SUMIF(N$7:N$12,S12,$K$7:K$12)</f>
        <v>0</v>
      </c>
      <c r="Y12" s="128">
        <f>_xlfn.IFERROR(W12/X12,0)</f>
        <v>0</v>
      </c>
      <c r="Z12" s="127">
        <f>SUMIF(J$7:J$12,S12,I$7:I$12)+SUMIF(N$7:N$12,S12,O$7:O$12)</f>
        <v>0</v>
      </c>
      <c r="AA12" s="127">
        <f>RANK(Z12,Z$8:Z$12,0)</f>
        <v>5</v>
      </c>
      <c r="AC12" s="48"/>
    </row>
    <row r="13" spans="1:29" ht="16.5" customHeight="1" hidden="1">
      <c r="A13" s="20"/>
      <c r="B13" s="63"/>
      <c r="C13" s="157"/>
      <c r="D13" s="158"/>
      <c r="E13" s="157"/>
      <c r="F13" s="158"/>
      <c r="G13" s="147"/>
      <c r="H13" s="24"/>
      <c r="I13" s="24">
        <f t="shared" si="2"/>
        <v>0</v>
      </c>
      <c r="J13" s="25"/>
      <c r="K13" s="26">
        <f t="shared" si="0"/>
        <v>0</v>
      </c>
      <c r="L13" s="26">
        <f t="shared" si="1"/>
        <v>0</v>
      </c>
      <c r="M13" s="27"/>
      <c r="N13" s="25"/>
      <c r="O13" s="7">
        <f t="shared" si="3"/>
        <v>0</v>
      </c>
      <c r="Q13" s="40">
        <v>6</v>
      </c>
      <c r="R13" s="41"/>
      <c r="S13" s="94" t="s">
        <v>21</v>
      </c>
      <c r="T13" s="43">
        <f aca="true" t="shared" si="4" ref="T13:T21">SUMIF(J$7:J$68,S13,C$7:C$68)+SUMIF(N$7:N$68,S13,D$7:D$68)+SUMIF(J$7:J$68,S13,E$7:E$68)+SUMIF(N$7:N$68,S13,F$7:F$68)+SUMIF(J$7:J$68,S13,G$7:G$68)+SUMIF(N$7:N$68,S13,H$7:H$68)</f>
        <v>0</v>
      </c>
      <c r="U13" s="43">
        <f aca="true" t="shared" si="5" ref="U13:U21">SUMIF(J$7:J$68,S13,D$7:D$68)+SUMIF(N$7:N$68,S13,C$7:C$68)+SUMIF(J$7:J$68,S13,F$7:F$68)+SUMIF(N$7:N$68,S13,E$7:E$68)+SUMIF(J$7:J$68,S13,H$7:H$68)+SUMIF(N$7:N$68,S13,G$7:G$68)</f>
        <v>0</v>
      </c>
      <c r="V13" s="44">
        <f aca="true" t="shared" si="6" ref="V13:V21">_xlfn.IFERROR(T13/U13,0)</f>
        <v>0</v>
      </c>
      <c r="W13" s="43">
        <f aca="true" t="shared" si="7" ref="W13:W21">SUMIF(J$7:J$68,S13,K$7:K$68)+SUMIF(N$7:N$68,S13,L$7:L$68)</f>
        <v>0</v>
      </c>
      <c r="X13" s="43">
        <f>SUMIF(J$7:J$68,S13,L$7:L$68)+SUMIF(N$7:N$68,S13,$K$7:K$68)</f>
        <v>0</v>
      </c>
      <c r="Y13" s="45">
        <f aca="true" t="shared" si="8" ref="Y13:Y21">_xlfn.IFERROR(W13/X13,0)</f>
        <v>0</v>
      </c>
      <c r="Z13" s="46">
        <f aca="true" t="shared" si="9" ref="Z13:Z21">SUMIF(J$7:J$68,S13,I$7:I$68)+SUMIF(N$7:N$68,S13,O$7:O$68)</f>
        <v>0</v>
      </c>
      <c r="AA13" s="47">
        <f>RANK(Z13,Z$8:Z$16,0)</f>
        <v>5</v>
      </c>
      <c r="AC13" s="48"/>
    </row>
    <row r="14" spans="1:27" ht="16.5" customHeight="1" hidden="1">
      <c r="A14" s="20"/>
      <c r="B14" s="63"/>
      <c r="C14" s="157"/>
      <c r="D14" s="158"/>
      <c r="E14" s="157"/>
      <c r="F14" s="158"/>
      <c r="G14" s="147"/>
      <c r="H14" s="24"/>
      <c r="I14" s="24">
        <f t="shared" si="2"/>
        <v>0</v>
      </c>
      <c r="J14" s="25"/>
      <c r="K14" s="26">
        <f t="shared" si="0"/>
        <v>0</v>
      </c>
      <c r="L14" s="26">
        <f t="shared" si="1"/>
        <v>0</v>
      </c>
      <c r="M14" s="27"/>
      <c r="N14" s="25"/>
      <c r="O14" s="7">
        <f t="shared" si="3"/>
        <v>0</v>
      </c>
      <c r="Q14" s="49">
        <v>7</v>
      </c>
      <c r="R14" s="41"/>
      <c r="S14" s="50" t="s">
        <v>22</v>
      </c>
      <c r="T14" s="51">
        <f t="shared" si="4"/>
        <v>0</v>
      </c>
      <c r="U14" s="51">
        <f t="shared" si="5"/>
        <v>0</v>
      </c>
      <c r="V14" s="44">
        <f t="shared" si="6"/>
        <v>0</v>
      </c>
      <c r="W14" s="51">
        <f t="shared" si="7"/>
        <v>0</v>
      </c>
      <c r="X14" s="51">
        <f>SUMIF(J$7:J$68,S14,L$7:L$68)+SUMIF(N$7:N$68,S14,$K$7:K$68)</f>
        <v>0</v>
      </c>
      <c r="Y14" s="45">
        <f t="shared" si="8"/>
        <v>0</v>
      </c>
      <c r="Z14" s="52">
        <f t="shared" si="9"/>
        <v>0</v>
      </c>
      <c r="AA14" s="47">
        <f>RANK(Z14,Z$8:Z$16,0)</f>
        <v>5</v>
      </c>
    </row>
    <row r="15" spans="1:27" ht="16.5" customHeight="1" hidden="1">
      <c r="A15" s="20"/>
      <c r="B15" s="63"/>
      <c r="C15" s="157"/>
      <c r="D15" s="158"/>
      <c r="E15" s="157"/>
      <c r="F15" s="158"/>
      <c r="G15" s="147"/>
      <c r="H15" s="24"/>
      <c r="I15" s="24">
        <f t="shared" si="2"/>
        <v>0</v>
      </c>
      <c r="J15" s="25"/>
      <c r="K15" s="26">
        <f t="shared" si="0"/>
        <v>0</v>
      </c>
      <c r="L15" s="26">
        <f t="shared" si="1"/>
        <v>0</v>
      </c>
      <c r="M15" s="27"/>
      <c r="N15" s="25"/>
      <c r="O15" s="7">
        <f t="shared" si="3"/>
        <v>0</v>
      </c>
      <c r="Q15" s="49">
        <v>8</v>
      </c>
      <c r="R15" s="41"/>
      <c r="S15" s="50" t="s">
        <v>23</v>
      </c>
      <c r="T15" s="51">
        <f t="shared" si="4"/>
        <v>0</v>
      </c>
      <c r="U15" s="51">
        <f t="shared" si="5"/>
        <v>0</v>
      </c>
      <c r="V15" s="44">
        <f t="shared" si="6"/>
        <v>0</v>
      </c>
      <c r="W15" s="51">
        <f t="shared" si="7"/>
        <v>0</v>
      </c>
      <c r="X15" s="51">
        <f>SUMIF(J$7:J$68,S15,L$7:L$68)+SUMIF(N$7:N$68,S15,$K$7:K$68)</f>
        <v>0</v>
      </c>
      <c r="Y15" s="45">
        <f t="shared" si="8"/>
        <v>0</v>
      </c>
      <c r="Z15" s="52">
        <f t="shared" si="9"/>
        <v>0</v>
      </c>
      <c r="AA15" s="47">
        <f>RANK(Z15,Z$8:Z$16,0)</f>
        <v>5</v>
      </c>
    </row>
    <row r="16" spans="1:27" ht="16.5" customHeight="1" hidden="1">
      <c r="A16" s="20"/>
      <c r="B16" s="63"/>
      <c r="C16" s="157"/>
      <c r="D16" s="158"/>
      <c r="E16" s="157"/>
      <c r="F16" s="158"/>
      <c r="G16" s="147"/>
      <c r="H16" s="24"/>
      <c r="I16" s="24">
        <f t="shared" si="2"/>
        <v>0</v>
      </c>
      <c r="J16" s="25"/>
      <c r="K16" s="26">
        <f t="shared" si="0"/>
        <v>0</v>
      </c>
      <c r="L16" s="26">
        <f t="shared" si="1"/>
        <v>0</v>
      </c>
      <c r="M16" s="27"/>
      <c r="N16" s="25"/>
      <c r="O16" s="7">
        <f t="shared" si="3"/>
        <v>0</v>
      </c>
      <c r="Q16" s="49">
        <v>9</v>
      </c>
      <c r="R16" s="41"/>
      <c r="S16" s="50" t="s">
        <v>24</v>
      </c>
      <c r="T16" s="51">
        <f t="shared" si="4"/>
        <v>0</v>
      </c>
      <c r="U16" s="51">
        <f t="shared" si="5"/>
        <v>0</v>
      </c>
      <c r="V16" s="44">
        <f t="shared" si="6"/>
        <v>0</v>
      </c>
      <c r="W16" s="51">
        <f t="shared" si="7"/>
        <v>0</v>
      </c>
      <c r="X16" s="51">
        <f>SUMIF(J$7:J$68,S16,L$7:L$68)+SUMIF(N$7:N$68,S16,$K$7:K$68)</f>
        <v>0</v>
      </c>
      <c r="Y16" s="45">
        <f t="shared" si="8"/>
        <v>0</v>
      </c>
      <c r="Z16" s="52">
        <f t="shared" si="9"/>
        <v>0</v>
      </c>
      <c r="AA16" s="47">
        <f>RANK(Z16,Z$8:Z$16,0)</f>
        <v>5</v>
      </c>
    </row>
    <row r="17" spans="1:27" ht="16.5" customHeight="1" hidden="1">
      <c r="A17" s="20"/>
      <c r="B17" s="20"/>
      <c r="C17" s="38"/>
      <c r="D17" s="39"/>
      <c r="E17" s="38"/>
      <c r="F17" s="39"/>
      <c r="G17" s="95"/>
      <c r="H17" s="96"/>
      <c r="I17" s="24">
        <f t="shared" si="2"/>
        <v>0</v>
      </c>
      <c r="J17" s="25"/>
      <c r="K17" s="26">
        <f t="shared" si="0"/>
        <v>0</v>
      </c>
      <c r="L17" s="26">
        <f t="shared" si="1"/>
        <v>0</v>
      </c>
      <c r="M17" s="27"/>
      <c r="N17" s="25"/>
      <c r="O17" s="7">
        <f t="shared" si="3"/>
        <v>0</v>
      </c>
      <c r="Q17" s="49">
        <v>10</v>
      </c>
      <c r="R17" s="41"/>
      <c r="S17" s="50" t="s">
        <v>25</v>
      </c>
      <c r="T17" s="51">
        <f t="shared" si="4"/>
        <v>0</v>
      </c>
      <c r="U17" s="51">
        <f t="shared" si="5"/>
        <v>0</v>
      </c>
      <c r="V17" s="44">
        <f t="shared" si="6"/>
        <v>0</v>
      </c>
      <c r="W17" s="51">
        <f t="shared" si="7"/>
        <v>0</v>
      </c>
      <c r="X17" s="51">
        <f>SUMIF(J$7:J$68,S17,L$7:L$68)+SUMIF(N$7:N$68,S17,$K$7:K$68)</f>
        <v>0</v>
      </c>
      <c r="Y17" s="45">
        <f t="shared" si="8"/>
        <v>0</v>
      </c>
      <c r="Z17" s="52">
        <f t="shared" si="9"/>
        <v>0</v>
      </c>
      <c r="AA17" s="53">
        <f>RANK(Z17,Z$8:Z$21,0)</f>
        <v>5</v>
      </c>
    </row>
    <row r="18" spans="1:27" ht="16.5" customHeight="1" hidden="1">
      <c r="A18" s="20"/>
      <c r="B18" s="20"/>
      <c r="C18" s="38"/>
      <c r="D18" s="39"/>
      <c r="E18" s="38"/>
      <c r="F18" s="39"/>
      <c r="G18" s="38"/>
      <c r="H18" s="39"/>
      <c r="I18" s="24">
        <f t="shared" si="2"/>
        <v>0</v>
      </c>
      <c r="J18" s="25"/>
      <c r="K18" s="26">
        <f t="shared" si="0"/>
        <v>0</v>
      </c>
      <c r="L18" s="26">
        <f t="shared" si="1"/>
        <v>0</v>
      </c>
      <c r="M18" s="27"/>
      <c r="N18" s="25"/>
      <c r="O18" s="7">
        <f t="shared" si="3"/>
        <v>0</v>
      </c>
      <c r="Q18" s="49">
        <v>11</v>
      </c>
      <c r="R18" s="41"/>
      <c r="S18" s="50" t="s">
        <v>26</v>
      </c>
      <c r="T18" s="51">
        <f t="shared" si="4"/>
        <v>0</v>
      </c>
      <c r="U18" s="51">
        <f t="shared" si="5"/>
        <v>0</v>
      </c>
      <c r="V18" s="44">
        <f t="shared" si="6"/>
        <v>0</v>
      </c>
      <c r="W18" s="51">
        <f t="shared" si="7"/>
        <v>0</v>
      </c>
      <c r="X18" s="51">
        <f>SUMIF(J$7:J$68,S18,L$7:L$68)+SUMIF(N$7:N$68,S18,$K$7:K$68)</f>
        <v>0</v>
      </c>
      <c r="Y18" s="45">
        <f t="shared" si="8"/>
        <v>0</v>
      </c>
      <c r="Z18" s="52">
        <f t="shared" si="9"/>
        <v>0</v>
      </c>
      <c r="AA18" s="53">
        <f>RANK(Z18,Z$8:Z$21,0)</f>
        <v>5</v>
      </c>
    </row>
    <row r="19" spans="1:27" ht="16.5" customHeight="1" hidden="1">
      <c r="A19" s="20"/>
      <c r="B19" s="20"/>
      <c r="C19" s="38"/>
      <c r="D19" s="39"/>
      <c r="E19" s="38"/>
      <c r="F19" s="39"/>
      <c r="G19" s="38"/>
      <c r="H19" s="39"/>
      <c r="I19" s="24">
        <f t="shared" si="2"/>
        <v>0</v>
      </c>
      <c r="J19" s="25"/>
      <c r="K19" s="26">
        <f t="shared" si="0"/>
        <v>0</v>
      </c>
      <c r="L19" s="26">
        <f t="shared" si="1"/>
        <v>0</v>
      </c>
      <c r="M19" s="27"/>
      <c r="N19" s="25"/>
      <c r="O19" s="7">
        <f t="shared" si="3"/>
        <v>0</v>
      </c>
      <c r="Q19" s="49">
        <v>12</v>
      </c>
      <c r="R19" s="41"/>
      <c r="S19" s="50" t="s">
        <v>27</v>
      </c>
      <c r="T19" s="51">
        <f t="shared" si="4"/>
        <v>0</v>
      </c>
      <c r="U19" s="51">
        <f t="shared" si="5"/>
        <v>0</v>
      </c>
      <c r="V19" s="44">
        <f t="shared" si="6"/>
        <v>0</v>
      </c>
      <c r="W19" s="51">
        <f t="shared" si="7"/>
        <v>0</v>
      </c>
      <c r="X19" s="51">
        <f>SUMIF(J$7:J$68,S19,L$7:L$68)+SUMIF(N$7:N$68,S19,$K$7:K$68)</f>
        <v>0</v>
      </c>
      <c r="Y19" s="45">
        <f t="shared" si="8"/>
        <v>0</v>
      </c>
      <c r="Z19" s="52">
        <f t="shared" si="9"/>
        <v>0</v>
      </c>
      <c r="AA19" s="53">
        <f>RANK(Z19,Z$8:Z$21,0)</f>
        <v>5</v>
      </c>
    </row>
    <row r="20" spans="1:27" ht="16.5" customHeight="1" hidden="1">
      <c r="A20" s="20"/>
      <c r="B20" s="20"/>
      <c r="C20" s="38"/>
      <c r="D20" s="39"/>
      <c r="E20" s="38"/>
      <c r="F20" s="39"/>
      <c r="G20" s="38"/>
      <c r="H20" s="39"/>
      <c r="I20" s="24">
        <f t="shared" si="2"/>
        <v>0</v>
      </c>
      <c r="J20" s="25"/>
      <c r="K20" s="26">
        <f t="shared" si="0"/>
        <v>0</v>
      </c>
      <c r="L20" s="26">
        <f t="shared" si="1"/>
        <v>0</v>
      </c>
      <c r="M20" s="27"/>
      <c r="N20" s="25"/>
      <c r="O20" s="7">
        <f t="shared" si="3"/>
        <v>0</v>
      </c>
      <c r="Q20" s="49">
        <v>13</v>
      </c>
      <c r="R20" s="41"/>
      <c r="S20" s="50" t="s">
        <v>28</v>
      </c>
      <c r="T20" s="51">
        <f t="shared" si="4"/>
        <v>0</v>
      </c>
      <c r="U20" s="51">
        <f t="shared" si="5"/>
        <v>0</v>
      </c>
      <c r="V20" s="44">
        <f t="shared" si="6"/>
        <v>0</v>
      </c>
      <c r="W20" s="51">
        <f t="shared" si="7"/>
        <v>0</v>
      </c>
      <c r="X20" s="51">
        <f>SUMIF(J$7:J$68,S20,L$7:L$68)+SUMIF(N$7:N$68,S20,$K$7:K$68)</f>
        <v>0</v>
      </c>
      <c r="Y20" s="45">
        <f t="shared" si="8"/>
        <v>0</v>
      </c>
      <c r="Z20" s="52">
        <f t="shared" si="9"/>
        <v>0</v>
      </c>
      <c r="AA20" s="53">
        <f>RANK(Z20,Z$8:Z$21,0)</f>
        <v>5</v>
      </c>
    </row>
    <row r="21" spans="1:27" ht="16.5" customHeight="1" hidden="1">
      <c r="A21" s="20"/>
      <c r="B21" s="20"/>
      <c r="C21" s="38"/>
      <c r="D21" s="39"/>
      <c r="E21" s="38"/>
      <c r="F21" s="39"/>
      <c r="G21" s="38"/>
      <c r="H21" s="39"/>
      <c r="I21" s="24">
        <f t="shared" si="2"/>
        <v>0</v>
      </c>
      <c r="J21" s="25"/>
      <c r="K21" s="26">
        <f t="shared" si="0"/>
        <v>0</v>
      </c>
      <c r="L21" s="26">
        <f t="shared" si="1"/>
        <v>0</v>
      </c>
      <c r="M21" s="27"/>
      <c r="N21" s="25"/>
      <c r="O21" s="7">
        <f t="shared" si="3"/>
        <v>0</v>
      </c>
      <c r="Q21" s="49">
        <v>14</v>
      </c>
      <c r="R21" s="41"/>
      <c r="S21" s="50" t="s">
        <v>29</v>
      </c>
      <c r="T21" s="51">
        <f t="shared" si="4"/>
        <v>0</v>
      </c>
      <c r="U21" s="51">
        <f t="shared" si="5"/>
        <v>0</v>
      </c>
      <c r="V21" s="44">
        <f t="shared" si="6"/>
        <v>0</v>
      </c>
      <c r="W21" s="51">
        <f t="shared" si="7"/>
        <v>0</v>
      </c>
      <c r="X21" s="51">
        <f>SUMIF(J$7:J$68,S21,L$7:L$68)+SUMIF(N$7:N$68,S21,$K$7:K$68)</f>
        <v>0</v>
      </c>
      <c r="Y21" s="45">
        <f t="shared" si="8"/>
        <v>0</v>
      </c>
      <c r="Z21" s="52">
        <f t="shared" si="9"/>
        <v>0</v>
      </c>
      <c r="AA21" s="53">
        <f>RANK(Z21,Z$8:Z$21,0)</f>
        <v>5</v>
      </c>
    </row>
    <row r="22" spans="1:25" ht="16.5" customHeight="1" hidden="1">
      <c r="A22" s="55"/>
      <c r="B22" s="55"/>
      <c r="C22" s="38"/>
      <c r="D22" s="39"/>
      <c r="E22" s="38"/>
      <c r="F22" s="39"/>
      <c r="G22" s="38"/>
      <c r="H22" s="39"/>
      <c r="I22" s="24">
        <f t="shared" si="2"/>
        <v>0</v>
      </c>
      <c r="J22" s="25"/>
      <c r="K22" s="26">
        <f t="shared" si="0"/>
        <v>0</v>
      </c>
      <c r="L22" s="26">
        <f t="shared" si="1"/>
        <v>0</v>
      </c>
      <c r="M22" s="27"/>
      <c r="N22" s="25"/>
      <c r="O22" s="7">
        <f t="shared" si="3"/>
        <v>0</v>
      </c>
      <c r="S22" s="48"/>
      <c r="T22" s="48"/>
      <c r="U22" s="48"/>
      <c r="V22" s="48"/>
      <c r="W22" s="48"/>
      <c r="X22" s="48"/>
      <c r="Y22" s="56"/>
    </row>
    <row r="23" spans="1:25" ht="16.5" customHeight="1" hidden="1">
      <c r="A23" s="20"/>
      <c r="B23" s="20"/>
      <c r="C23" s="38"/>
      <c r="D23" s="39"/>
      <c r="E23" s="38"/>
      <c r="F23" s="39"/>
      <c r="G23" s="38"/>
      <c r="H23" s="39"/>
      <c r="I23" s="24">
        <f t="shared" si="2"/>
        <v>0</v>
      </c>
      <c r="J23" s="25"/>
      <c r="K23" s="26">
        <f t="shared" si="0"/>
        <v>0</v>
      </c>
      <c r="L23" s="26">
        <f t="shared" si="1"/>
        <v>0</v>
      </c>
      <c r="M23" s="27"/>
      <c r="N23" s="25"/>
      <c r="O23" s="7">
        <f t="shared" si="3"/>
        <v>0</v>
      </c>
      <c r="S23" s="48"/>
      <c r="T23" s="48"/>
      <c r="U23" s="48"/>
      <c r="V23" s="48"/>
      <c r="W23" s="48"/>
      <c r="X23" s="48"/>
      <c r="Y23" s="56"/>
    </row>
    <row r="24" spans="1:19" ht="16.5" customHeight="1" hidden="1">
      <c r="A24" s="20"/>
      <c r="B24" s="20"/>
      <c r="C24" s="38"/>
      <c r="D24" s="39"/>
      <c r="E24" s="38"/>
      <c r="F24" s="39"/>
      <c r="G24" s="38"/>
      <c r="H24" s="39"/>
      <c r="I24" s="24">
        <f t="shared" si="2"/>
        <v>0</v>
      </c>
      <c r="J24" s="25"/>
      <c r="K24" s="26">
        <f t="shared" si="0"/>
        <v>0</v>
      </c>
      <c r="L24" s="26">
        <f t="shared" si="1"/>
        <v>0</v>
      </c>
      <c r="M24" s="27"/>
      <c r="N24" s="25"/>
      <c r="O24" s="7">
        <f t="shared" si="3"/>
        <v>0</v>
      </c>
      <c r="R24" s="48"/>
      <c r="S24" s="48"/>
    </row>
    <row r="25" spans="1:19" ht="16.5" customHeight="1" hidden="1">
      <c r="A25" s="20"/>
      <c r="B25" s="20"/>
      <c r="C25" s="38"/>
      <c r="D25" s="39"/>
      <c r="E25" s="38"/>
      <c r="F25" s="39"/>
      <c r="G25" s="38"/>
      <c r="H25" s="39"/>
      <c r="I25" s="24">
        <f t="shared" si="2"/>
        <v>0</v>
      </c>
      <c r="J25" s="25"/>
      <c r="K25" s="26">
        <f t="shared" si="0"/>
        <v>0</v>
      </c>
      <c r="L25" s="26">
        <f t="shared" si="1"/>
        <v>0</v>
      </c>
      <c r="M25" s="27"/>
      <c r="N25" s="25"/>
      <c r="O25" s="7">
        <f t="shared" si="3"/>
        <v>0</v>
      </c>
      <c r="R25" s="48"/>
      <c r="S25" s="48"/>
    </row>
    <row r="26" spans="1:19" ht="16.5" customHeight="1" hidden="1">
      <c r="A26" s="57"/>
      <c r="B26" s="57"/>
      <c r="C26" s="38"/>
      <c r="D26" s="39"/>
      <c r="E26" s="38"/>
      <c r="F26" s="39"/>
      <c r="G26" s="38"/>
      <c r="H26" s="39"/>
      <c r="I26" s="24">
        <f t="shared" si="2"/>
        <v>0</v>
      </c>
      <c r="J26" s="25"/>
      <c r="K26" s="26">
        <f t="shared" si="0"/>
        <v>0</v>
      </c>
      <c r="L26" s="26">
        <f t="shared" si="1"/>
        <v>0</v>
      </c>
      <c r="M26" s="27"/>
      <c r="N26" s="25"/>
      <c r="O26" s="7">
        <f t="shared" si="3"/>
        <v>0</v>
      </c>
      <c r="R26" s="48"/>
      <c r="S26" s="48"/>
    </row>
    <row r="27" spans="1:15" ht="16.5" customHeight="1" hidden="1">
      <c r="A27" s="57"/>
      <c r="B27" s="57"/>
      <c r="C27" s="38"/>
      <c r="D27" s="39"/>
      <c r="E27" s="38"/>
      <c r="F27" s="39"/>
      <c r="G27" s="38"/>
      <c r="H27" s="39"/>
      <c r="I27" s="24">
        <f t="shared" si="2"/>
        <v>0</v>
      </c>
      <c r="J27" s="25"/>
      <c r="K27" s="26">
        <f t="shared" si="0"/>
        <v>0</v>
      </c>
      <c r="L27" s="26">
        <f t="shared" si="1"/>
        <v>0</v>
      </c>
      <c r="M27" s="27"/>
      <c r="N27" s="25"/>
      <c r="O27" s="7">
        <f t="shared" si="3"/>
        <v>0</v>
      </c>
    </row>
    <row r="28" spans="1:15" ht="16.5" customHeight="1" hidden="1">
      <c r="A28" s="57"/>
      <c r="B28" s="57"/>
      <c r="C28" s="38"/>
      <c r="D28" s="39"/>
      <c r="E28" s="38"/>
      <c r="F28" s="39"/>
      <c r="G28" s="38"/>
      <c r="H28" s="39"/>
      <c r="I28" s="24">
        <f t="shared" si="2"/>
        <v>0</v>
      </c>
      <c r="J28" s="25"/>
      <c r="K28" s="26">
        <f t="shared" si="0"/>
        <v>0</v>
      </c>
      <c r="L28" s="26">
        <f t="shared" si="1"/>
        <v>0</v>
      </c>
      <c r="M28" s="27"/>
      <c r="N28" s="25"/>
      <c r="O28" s="7">
        <f t="shared" si="3"/>
        <v>0</v>
      </c>
    </row>
    <row r="29" spans="1:15" ht="16.5" customHeight="1" hidden="1">
      <c r="A29" s="57"/>
      <c r="B29" s="57"/>
      <c r="C29" s="38"/>
      <c r="D29" s="39"/>
      <c r="E29" s="38"/>
      <c r="F29" s="39"/>
      <c r="G29" s="38"/>
      <c r="H29" s="39"/>
      <c r="I29" s="24">
        <f t="shared" si="2"/>
        <v>0</v>
      </c>
      <c r="J29" s="25"/>
      <c r="K29" s="26">
        <f t="shared" si="0"/>
        <v>0</v>
      </c>
      <c r="L29" s="26">
        <f t="shared" si="1"/>
        <v>0</v>
      </c>
      <c r="M29" s="27"/>
      <c r="N29" s="25"/>
      <c r="O29" s="7">
        <f t="shared" si="3"/>
        <v>0</v>
      </c>
    </row>
    <row r="30" spans="1:15" ht="16.5" customHeight="1" hidden="1">
      <c r="A30" s="57"/>
      <c r="B30" s="57"/>
      <c r="C30" s="38"/>
      <c r="D30" s="39"/>
      <c r="E30" s="38"/>
      <c r="F30" s="39"/>
      <c r="G30" s="38"/>
      <c r="H30" s="39"/>
      <c r="I30" s="24">
        <f t="shared" si="2"/>
        <v>0</v>
      </c>
      <c r="J30" s="25"/>
      <c r="K30" s="26">
        <f t="shared" si="0"/>
        <v>0</v>
      </c>
      <c r="L30" s="26">
        <f t="shared" si="1"/>
        <v>0</v>
      </c>
      <c r="M30" s="27"/>
      <c r="N30" s="25"/>
      <c r="O30" s="7">
        <f t="shared" si="3"/>
        <v>0</v>
      </c>
    </row>
    <row r="31" spans="1:15" ht="16.5" customHeight="1" hidden="1">
      <c r="A31" s="57"/>
      <c r="B31" s="57"/>
      <c r="C31" s="38"/>
      <c r="D31" s="39"/>
      <c r="E31" s="38"/>
      <c r="F31" s="39"/>
      <c r="G31" s="38"/>
      <c r="H31" s="39"/>
      <c r="I31" s="24">
        <f t="shared" si="2"/>
        <v>0</v>
      </c>
      <c r="J31" s="25"/>
      <c r="K31" s="26">
        <f t="shared" si="0"/>
        <v>0</v>
      </c>
      <c r="L31" s="26">
        <f t="shared" si="1"/>
        <v>0</v>
      </c>
      <c r="M31" s="27"/>
      <c r="N31" s="25"/>
      <c r="O31" s="7">
        <f t="shared" si="3"/>
        <v>0</v>
      </c>
    </row>
    <row r="32" spans="1:27" ht="16.5" customHeight="1" hidden="1">
      <c r="A32" s="57"/>
      <c r="B32" s="57"/>
      <c r="C32" s="38"/>
      <c r="D32" s="39"/>
      <c r="E32" s="38"/>
      <c r="F32" s="39"/>
      <c r="G32" s="38"/>
      <c r="H32" s="39"/>
      <c r="I32" s="24">
        <f t="shared" si="2"/>
        <v>0</v>
      </c>
      <c r="J32" s="25"/>
      <c r="K32" s="26">
        <f t="shared" si="0"/>
        <v>0</v>
      </c>
      <c r="L32" s="26">
        <f t="shared" si="1"/>
        <v>0</v>
      </c>
      <c r="M32" s="27"/>
      <c r="N32" s="25"/>
      <c r="O32" s="7">
        <f t="shared" si="3"/>
        <v>0</v>
      </c>
      <c r="P32" s="1"/>
      <c r="Y32" s="1"/>
      <c r="AA32" s="1"/>
    </row>
    <row r="33" spans="1:27" ht="16.5" hidden="1">
      <c r="A33" s="57"/>
      <c r="B33" s="57"/>
      <c r="C33" s="38"/>
      <c r="D33" s="39"/>
      <c r="E33" s="38"/>
      <c r="F33" s="39"/>
      <c r="G33" s="38"/>
      <c r="H33" s="39"/>
      <c r="I33" s="24">
        <f t="shared" si="2"/>
        <v>0</v>
      </c>
      <c r="J33" s="25"/>
      <c r="K33" s="26">
        <f t="shared" si="0"/>
        <v>0</v>
      </c>
      <c r="L33" s="26">
        <f t="shared" si="1"/>
        <v>0</v>
      </c>
      <c r="M33" s="27"/>
      <c r="N33" s="25"/>
      <c r="O33" s="7">
        <f t="shared" si="3"/>
        <v>0</v>
      </c>
      <c r="P33" s="1"/>
      <c r="Y33" s="1"/>
      <c r="AA33" s="1"/>
    </row>
    <row r="34" spans="1:27" ht="16.5" hidden="1">
      <c r="A34" s="57"/>
      <c r="B34" s="57"/>
      <c r="C34" s="38"/>
      <c r="D34" s="39"/>
      <c r="E34" s="38"/>
      <c r="F34" s="39"/>
      <c r="G34" s="38"/>
      <c r="H34" s="39"/>
      <c r="I34" s="24">
        <f t="shared" si="2"/>
        <v>0</v>
      </c>
      <c r="J34" s="25"/>
      <c r="K34" s="26">
        <f t="shared" si="0"/>
        <v>0</v>
      </c>
      <c r="L34" s="26">
        <f t="shared" si="1"/>
        <v>0</v>
      </c>
      <c r="M34" s="27"/>
      <c r="N34" s="25"/>
      <c r="O34" s="7">
        <f t="shared" si="3"/>
        <v>0</v>
      </c>
      <c r="P34" s="1"/>
      <c r="Y34" s="1"/>
      <c r="AA34" s="1"/>
    </row>
    <row r="35" spans="1:27" ht="16.5" hidden="1">
      <c r="A35" s="57"/>
      <c r="B35" s="57"/>
      <c r="C35" s="38"/>
      <c r="D35" s="39"/>
      <c r="E35" s="38"/>
      <c r="F35" s="39"/>
      <c r="G35" s="38"/>
      <c r="H35" s="39"/>
      <c r="I35" s="24">
        <f t="shared" si="2"/>
        <v>0</v>
      </c>
      <c r="J35" s="25"/>
      <c r="K35" s="26">
        <f t="shared" si="0"/>
        <v>0</v>
      </c>
      <c r="L35" s="26">
        <f t="shared" si="1"/>
        <v>0</v>
      </c>
      <c r="M35" s="27"/>
      <c r="N35" s="25"/>
      <c r="O35" s="7">
        <f t="shared" si="3"/>
        <v>0</v>
      </c>
      <c r="P35" s="1"/>
      <c r="Y35" s="1"/>
      <c r="AA35" s="1"/>
    </row>
    <row r="36" spans="1:27" ht="16.5" hidden="1">
      <c r="A36" s="57"/>
      <c r="B36" s="57"/>
      <c r="C36" s="38"/>
      <c r="D36" s="39"/>
      <c r="E36" s="38"/>
      <c r="F36" s="39"/>
      <c r="G36" s="38"/>
      <c r="H36" s="39"/>
      <c r="I36" s="24">
        <f t="shared" si="2"/>
        <v>0</v>
      </c>
      <c r="J36" s="25"/>
      <c r="K36" s="26">
        <f t="shared" si="0"/>
        <v>0</v>
      </c>
      <c r="L36" s="26">
        <f t="shared" si="1"/>
        <v>0</v>
      </c>
      <c r="M36" s="27"/>
      <c r="N36" s="25"/>
      <c r="O36" s="7">
        <f t="shared" si="3"/>
        <v>0</v>
      </c>
      <c r="P36" s="1"/>
      <c r="Y36" s="1"/>
      <c r="AA36" s="1"/>
    </row>
    <row r="37" spans="1:27" ht="16.5" hidden="1">
      <c r="A37" s="57"/>
      <c r="B37" s="57"/>
      <c r="C37" s="38"/>
      <c r="D37" s="39"/>
      <c r="E37" s="38"/>
      <c r="F37" s="39"/>
      <c r="G37" s="38"/>
      <c r="H37" s="39"/>
      <c r="I37" s="24">
        <f t="shared" si="2"/>
        <v>0</v>
      </c>
      <c r="J37" s="25"/>
      <c r="K37" s="26">
        <f t="shared" si="0"/>
        <v>0</v>
      </c>
      <c r="L37" s="26">
        <f t="shared" si="1"/>
        <v>0</v>
      </c>
      <c r="M37" s="27"/>
      <c r="N37" s="25"/>
      <c r="O37" s="7">
        <f t="shared" si="3"/>
        <v>0</v>
      </c>
      <c r="P37" s="1"/>
      <c r="Y37" s="1"/>
      <c r="AA37" s="1"/>
    </row>
    <row r="38" spans="1:27" ht="16.5" hidden="1">
      <c r="A38" s="57"/>
      <c r="B38" s="57"/>
      <c r="C38" s="38"/>
      <c r="D38" s="39"/>
      <c r="E38" s="38"/>
      <c r="F38" s="39"/>
      <c r="G38" s="38"/>
      <c r="H38" s="39"/>
      <c r="I38" s="24">
        <f t="shared" si="2"/>
        <v>0</v>
      </c>
      <c r="J38" s="25"/>
      <c r="K38" s="26">
        <f t="shared" si="0"/>
        <v>0</v>
      </c>
      <c r="L38" s="26">
        <f t="shared" si="1"/>
        <v>0</v>
      </c>
      <c r="M38" s="27"/>
      <c r="N38" s="25"/>
      <c r="O38" s="7">
        <f t="shared" si="3"/>
        <v>0</v>
      </c>
      <c r="P38" s="1"/>
      <c r="Y38" s="1"/>
      <c r="AA38" s="1"/>
    </row>
    <row r="39" spans="1:27" ht="16.5" hidden="1">
      <c r="A39" s="57"/>
      <c r="B39" s="57"/>
      <c r="C39" s="38"/>
      <c r="D39" s="39"/>
      <c r="E39" s="38"/>
      <c r="F39" s="39"/>
      <c r="G39" s="38"/>
      <c r="H39" s="39"/>
      <c r="I39" s="24">
        <f t="shared" si="2"/>
        <v>0</v>
      </c>
      <c r="J39" s="25"/>
      <c r="K39" s="26">
        <f t="shared" si="0"/>
        <v>0</v>
      </c>
      <c r="L39" s="26">
        <f t="shared" si="1"/>
        <v>0</v>
      </c>
      <c r="M39" s="27"/>
      <c r="N39" s="25"/>
      <c r="O39" s="7">
        <f t="shared" si="3"/>
        <v>0</v>
      </c>
      <c r="P39" s="1"/>
      <c r="Y39" s="1"/>
      <c r="AA39" s="1"/>
    </row>
    <row r="40" spans="1:27" ht="16.5" hidden="1">
      <c r="A40" s="57"/>
      <c r="B40" s="57"/>
      <c r="C40" s="38"/>
      <c r="D40" s="39"/>
      <c r="E40" s="38"/>
      <c r="F40" s="39"/>
      <c r="G40" s="38"/>
      <c r="H40" s="39"/>
      <c r="I40" s="24">
        <f t="shared" si="2"/>
        <v>0</v>
      </c>
      <c r="J40" s="25"/>
      <c r="K40" s="26">
        <f t="shared" si="0"/>
        <v>0</v>
      </c>
      <c r="L40" s="26">
        <f t="shared" si="1"/>
        <v>0</v>
      </c>
      <c r="M40" s="27"/>
      <c r="N40" s="25"/>
      <c r="O40" s="7">
        <f t="shared" si="3"/>
        <v>0</v>
      </c>
      <c r="P40" s="1"/>
      <c r="Y40" s="1"/>
      <c r="AA40" s="1"/>
    </row>
    <row r="41" spans="1:27" ht="16.5" hidden="1">
      <c r="A41" s="57"/>
      <c r="B41" s="57"/>
      <c r="C41" s="38"/>
      <c r="D41" s="39"/>
      <c r="E41" s="38"/>
      <c r="F41" s="39"/>
      <c r="G41" s="38"/>
      <c r="H41" s="39"/>
      <c r="I41" s="24">
        <f t="shared" si="2"/>
        <v>0</v>
      </c>
      <c r="J41" s="25"/>
      <c r="K41" s="26">
        <f t="shared" si="0"/>
        <v>0</v>
      </c>
      <c r="L41" s="26">
        <f t="shared" si="1"/>
        <v>0</v>
      </c>
      <c r="M41" s="27"/>
      <c r="N41" s="25"/>
      <c r="O41" s="7">
        <f t="shared" si="3"/>
        <v>0</v>
      </c>
      <c r="P41" s="1"/>
      <c r="Y41" s="1"/>
      <c r="AA41" s="1"/>
    </row>
    <row r="42" spans="1:27" ht="16.5" hidden="1">
      <c r="A42" s="57"/>
      <c r="B42" s="57"/>
      <c r="C42" s="38"/>
      <c r="D42" s="39"/>
      <c r="E42" s="38"/>
      <c r="F42" s="39"/>
      <c r="G42" s="38"/>
      <c r="H42" s="39"/>
      <c r="I42" s="24">
        <f t="shared" si="2"/>
        <v>0</v>
      </c>
      <c r="J42" s="25"/>
      <c r="K42" s="26">
        <f t="shared" si="0"/>
        <v>0</v>
      </c>
      <c r="L42" s="26">
        <f t="shared" si="1"/>
        <v>0</v>
      </c>
      <c r="M42" s="27"/>
      <c r="N42" s="25"/>
      <c r="O42" s="7">
        <f t="shared" si="3"/>
        <v>0</v>
      </c>
      <c r="P42" s="1"/>
      <c r="Y42" s="1"/>
      <c r="AA42" s="1"/>
    </row>
    <row r="43" spans="1:27" ht="16.5" hidden="1">
      <c r="A43" s="57"/>
      <c r="B43" s="57"/>
      <c r="C43" s="38"/>
      <c r="D43" s="39"/>
      <c r="E43" s="38"/>
      <c r="F43" s="39"/>
      <c r="G43" s="38"/>
      <c r="H43" s="39"/>
      <c r="I43" s="24">
        <f t="shared" si="2"/>
        <v>0</v>
      </c>
      <c r="J43" s="25"/>
      <c r="K43" s="26">
        <f t="shared" si="0"/>
        <v>0</v>
      </c>
      <c r="L43" s="26">
        <f t="shared" si="1"/>
        <v>0</v>
      </c>
      <c r="M43" s="27"/>
      <c r="N43" s="25"/>
      <c r="O43" s="7">
        <f t="shared" si="3"/>
        <v>0</v>
      </c>
      <c r="P43" s="1"/>
      <c r="Y43" s="1"/>
      <c r="AA43" s="1"/>
    </row>
    <row r="44" spans="1:27" ht="16.5" hidden="1">
      <c r="A44" s="57"/>
      <c r="B44" s="57"/>
      <c r="C44" s="38"/>
      <c r="D44" s="39"/>
      <c r="E44" s="38"/>
      <c r="F44" s="39"/>
      <c r="G44" s="38"/>
      <c r="H44" s="39"/>
      <c r="I44" s="24">
        <f t="shared" si="2"/>
        <v>0</v>
      </c>
      <c r="J44" s="25"/>
      <c r="K44" s="26">
        <f t="shared" si="0"/>
        <v>0</v>
      </c>
      <c r="L44" s="26">
        <f t="shared" si="1"/>
        <v>0</v>
      </c>
      <c r="M44" s="27"/>
      <c r="N44" s="25"/>
      <c r="O44" s="7">
        <f t="shared" si="3"/>
        <v>0</v>
      </c>
      <c r="P44" s="1"/>
      <c r="Y44" s="1"/>
      <c r="AA44" s="1"/>
    </row>
    <row r="45" spans="1:27" ht="16.5" hidden="1">
      <c r="A45" s="57"/>
      <c r="B45" s="57"/>
      <c r="C45" s="38"/>
      <c r="D45" s="39"/>
      <c r="E45" s="38"/>
      <c r="F45" s="39"/>
      <c r="G45" s="38"/>
      <c r="H45" s="39"/>
      <c r="I45" s="24">
        <f t="shared" si="2"/>
        <v>0</v>
      </c>
      <c r="J45" s="25"/>
      <c r="K45" s="26">
        <f t="shared" si="0"/>
        <v>0</v>
      </c>
      <c r="L45" s="26">
        <f t="shared" si="1"/>
        <v>0</v>
      </c>
      <c r="M45" s="27"/>
      <c r="N45" s="25"/>
      <c r="O45" s="7">
        <f t="shared" si="3"/>
        <v>0</v>
      </c>
      <c r="P45" s="1"/>
      <c r="Y45" s="1"/>
      <c r="AA45" s="1"/>
    </row>
    <row r="46" spans="1:27" ht="16.5" hidden="1">
      <c r="A46" s="57"/>
      <c r="B46" s="57"/>
      <c r="C46" s="38"/>
      <c r="D46" s="39"/>
      <c r="E46" s="38"/>
      <c r="F46" s="39"/>
      <c r="G46" s="38"/>
      <c r="H46" s="39"/>
      <c r="I46" s="24">
        <f t="shared" si="2"/>
        <v>0</v>
      </c>
      <c r="J46" s="25"/>
      <c r="K46" s="26">
        <f t="shared" si="0"/>
        <v>0</v>
      </c>
      <c r="L46" s="26">
        <f t="shared" si="1"/>
        <v>0</v>
      </c>
      <c r="M46" s="27"/>
      <c r="N46" s="25"/>
      <c r="O46" s="7">
        <f t="shared" si="3"/>
        <v>0</v>
      </c>
      <c r="P46" s="1"/>
      <c r="Y46" s="1"/>
      <c r="AA46" s="1"/>
    </row>
    <row r="47" spans="1:27" ht="16.5" hidden="1">
      <c r="A47" s="57"/>
      <c r="B47" s="57"/>
      <c r="C47" s="38"/>
      <c r="D47" s="39"/>
      <c r="E47" s="38"/>
      <c r="F47" s="39"/>
      <c r="G47" s="38"/>
      <c r="H47" s="39"/>
      <c r="I47" s="24">
        <f t="shared" si="2"/>
        <v>0</v>
      </c>
      <c r="J47" s="25"/>
      <c r="K47" s="26">
        <f t="shared" si="0"/>
        <v>0</v>
      </c>
      <c r="L47" s="26">
        <f t="shared" si="1"/>
        <v>0</v>
      </c>
      <c r="M47" s="27"/>
      <c r="N47" s="25"/>
      <c r="O47" s="7">
        <f t="shared" si="3"/>
        <v>0</v>
      </c>
      <c r="P47" s="1"/>
      <c r="Y47" s="1"/>
      <c r="AA47" s="1"/>
    </row>
    <row r="48" spans="1:27" ht="16.5" hidden="1">
      <c r="A48" s="57"/>
      <c r="B48" s="57"/>
      <c r="C48" s="38"/>
      <c r="D48" s="39"/>
      <c r="E48" s="38"/>
      <c r="F48" s="39"/>
      <c r="G48" s="38"/>
      <c r="H48" s="39"/>
      <c r="I48" s="24">
        <f t="shared" si="2"/>
        <v>0</v>
      </c>
      <c r="J48" s="25"/>
      <c r="K48" s="26">
        <f t="shared" si="0"/>
        <v>0</v>
      </c>
      <c r="L48" s="26">
        <f t="shared" si="1"/>
        <v>0</v>
      </c>
      <c r="M48" s="27"/>
      <c r="N48" s="25"/>
      <c r="O48" s="7">
        <f t="shared" si="3"/>
        <v>0</v>
      </c>
      <c r="P48" s="1"/>
      <c r="Y48" s="1"/>
      <c r="AA48" s="1"/>
    </row>
    <row r="49" spans="1:27" ht="16.5" hidden="1">
      <c r="A49" s="57"/>
      <c r="B49" s="57"/>
      <c r="C49" s="38"/>
      <c r="D49" s="39"/>
      <c r="E49" s="38"/>
      <c r="F49" s="39"/>
      <c r="G49" s="38"/>
      <c r="H49" s="39"/>
      <c r="I49" s="24">
        <f t="shared" si="2"/>
        <v>0</v>
      </c>
      <c r="J49" s="25"/>
      <c r="K49" s="26">
        <f t="shared" si="0"/>
        <v>0</v>
      </c>
      <c r="L49" s="26">
        <f t="shared" si="1"/>
        <v>0</v>
      </c>
      <c r="M49" s="27"/>
      <c r="N49" s="25"/>
      <c r="O49" s="7">
        <f t="shared" si="3"/>
        <v>0</v>
      </c>
      <c r="P49" s="1"/>
      <c r="Y49" s="1"/>
      <c r="AA49" s="1"/>
    </row>
    <row r="50" spans="1:27" ht="16.5" hidden="1">
      <c r="A50" s="57"/>
      <c r="B50" s="57"/>
      <c r="C50" s="38"/>
      <c r="D50" s="39"/>
      <c r="E50" s="38"/>
      <c r="F50" s="39"/>
      <c r="G50" s="38"/>
      <c r="H50" s="39"/>
      <c r="I50" s="24">
        <f t="shared" si="2"/>
        <v>0</v>
      </c>
      <c r="J50" s="25"/>
      <c r="K50" s="26">
        <f t="shared" si="0"/>
        <v>0</v>
      </c>
      <c r="L50" s="26">
        <f t="shared" si="1"/>
        <v>0</v>
      </c>
      <c r="M50" s="27"/>
      <c r="N50" s="25"/>
      <c r="O50" s="7">
        <f t="shared" si="3"/>
        <v>0</v>
      </c>
      <c r="P50" s="1"/>
      <c r="Y50" s="1"/>
      <c r="AA50" s="1"/>
    </row>
    <row r="51" spans="1:27" ht="16.5" hidden="1">
      <c r="A51" s="57"/>
      <c r="B51" s="57"/>
      <c r="C51" s="38"/>
      <c r="D51" s="39"/>
      <c r="E51" s="38"/>
      <c r="F51" s="39"/>
      <c r="G51" s="38"/>
      <c r="H51" s="39"/>
      <c r="I51" s="24">
        <f t="shared" si="2"/>
        <v>0</v>
      </c>
      <c r="J51" s="25"/>
      <c r="K51" s="26">
        <f t="shared" si="0"/>
        <v>0</v>
      </c>
      <c r="L51" s="26">
        <f t="shared" si="1"/>
        <v>0</v>
      </c>
      <c r="M51" s="27"/>
      <c r="N51" s="25"/>
      <c r="O51" s="7">
        <f t="shared" si="3"/>
        <v>0</v>
      </c>
      <c r="P51" s="1"/>
      <c r="Y51" s="1"/>
      <c r="AA51" s="1"/>
    </row>
    <row r="52" spans="1:27" ht="16.5" hidden="1">
      <c r="A52" s="57"/>
      <c r="B52" s="57"/>
      <c r="C52" s="38"/>
      <c r="D52" s="39"/>
      <c r="E52" s="38"/>
      <c r="F52" s="39"/>
      <c r="G52" s="38"/>
      <c r="H52" s="39"/>
      <c r="I52" s="24">
        <f t="shared" si="2"/>
        <v>0</v>
      </c>
      <c r="J52" s="25"/>
      <c r="K52" s="26">
        <f t="shared" si="0"/>
        <v>0</v>
      </c>
      <c r="L52" s="26">
        <f t="shared" si="1"/>
        <v>0</v>
      </c>
      <c r="M52" s="27"/>
      <c r="N52" s="25"/>
      <c r="O52" s="7">
        <f t="shared" si="3"/>
        <v>0</v>
      </c>
      <c r="P52" s="1"/>
      <c r="Y52" s="1"/>
      <c r="AA52" s="1"/>
    </row>
    <row r="53" spans="1:27" ht="16.5" hidden="1">
      <c r="A53" s="57"/>
      <c r="B53" s="57"/>
      <c r="C53" s="38"/>
      <c r="D53" s="39"/>
      <c r="E53" s="38"/>
      <c r="F53" s="39"/>
      <c r="G53" s="38"/>
      <c r="H53" s="39"/>
      <c r="I53" s="24">
        <f t="shared" si="2"/>
        <v>0</v>
      </c>
      <c r="J53" s="25"/>
      <c r="K53" s="26">
        <f t="shared" si="0"/>
        <v>0</v>
      </c>
      <c r="L53" s="26">
        <f t="shared" si="1"/>
        <v>0</v>
      </c>
      <c r="M53" s="27"/>
      <c r="N53" s="25"/>
      <c r="O53" s="7">
        <f t="shared" si="3"/>
        <v>0</v>
      </c>
      <c r="P53" s="1"/>
      <c r="Y53" s="1"/>
      <c r="AA53" s="1"/>
    </row>
    <row r="54" spans="1:27" ht="16.5" hidden="1">
      <c r="A54" s="57"/>
      <c r="B54" s="57"/>
      <c r="C54" s="38"/>
      <c r="D54" s="39"/>
      <c r="E54" s="38"/>
      <c r="F54" s="39"/>
      <c r="G54" s="38"/>
      <c r="H54" s="39"/>
      <c r="I54" s="24">
        <f t="shared" si="2"/>
        <v>0</v>
      </c>
      <c r="J54" s="25"/>
      <c r="K54" s="26">
        <f t="shared" si="0"/>
        <v>0</v>
      </c>
      <c r="L54" s="26">
        <f t="shared" si="1"/>
        <v>0</v>
      </c>
      <c r="M54" s="27"/>
      <c r="N54" s="25"/>
      <c r="O54" s="7">
        <f t="shared" si="3"/>
        <v>0</v>
      </c>
      <c r="P54" s="1"/>
      <c r="Y54" s="1"/>
      <c r="AA54" s="1"/>
    </row>
    <row r="55" spans="1:27" ht="16.5" hidden="1">
      <c r="A55" s="57"/>
      <c r="B55" s="57"/>
      <c r="C55" s="38"/>
      <c r="D55" s="39"/>
      <c r="E55" s="38"/>
      <c r="F55" s="39"/>
      <c r="G55" s="38"/>
      <c r="H55" s="39"/>
      <c r="I55" s="24">
        <f t="shared" si="2"/>
        <v>0</v>
      </c>
      <c r="J55" s="25"/>
      <c r="K55" s="26">
        <f t="shared" si="0"/>
        <v>0</v>
      </c>
      <c r="L55" s="26">
        <f t="shared" si="1"/>
        <v>0</v>
      </c>
      <c r="M55" s="27"/>
      <c r="N55" s="25"/>
      <c r="O55" s="7">
        <f t="shared" si="3"/>
        <v>0</v>
      </c>
      <c r="P55" s="1"/>
      <c r="Y55" s="1"/>
      <c r="AA55" s="1"/>
    </row>
    <row r="56" spans="1:27" ht="16.5" hidden="1">
      <c r="A56" s="57"/>
      <c r="B56" s="57"/>
      <c r="C56" s="38"/>
      <c r="D56" s="39"/>
      <c r="E56" s="38"/>
      <c r="F56" s="39"/>
      <c r="G56" s="38"/>
      <c r="H56" s="39"/>
      <c r="I56" s="24">
        <f t="shared" si="2"/>
        <v>0</v>
      </c>
      <c r="J56" s="25"/>
      <c r="K56" s="26">
        <f t="shared" si="0"/>
        <v>0</v>
      </c>
      <c r="L56" s="26">
        <f t="shared" si="1"/>
        <v>0</v>
      </c>
      <c r="M56" s="27"/>
      <c r="N56" s="25"/>
      <c r="O56" s="7">
        <f t="shared" si="3"/>
        <v>0</v>
      </c>
      <c r="P56" s="1"/>
      <c r="Y56" s="1"/>
      <c r="AA56" s="1"/>
    </row>
    <row r="57" spans="1:27" ht="16.5" hidden="1">
      <c r="A57" s="57"/>
      <c r="B57" s="57"/>
      <c r="C57" s="38"/>
      <c r="D57" s="39"/>
      <c r="E57" s="38"/>
      <c r="F57" s="39"/>
      <c r="G57" s="38"/>
      <c r="H57" s="39"/>
      <c r="I57" s="24">
        <f t="shared" si="2"/>
        <v>0</v>
      </c>
      <c r="J57" s="25"/>
      <c r="K57" s="26">
        <f t="shared" si="0"/>
        <v>0</v>
      </c>
      <c r="L57" s="26">
        <f t="shared" si="1"/>
        <v>0</v>
      </c>
      <c r="M57" s="27"/>
      <c r="N57" s="25"/>
      <c r="O57" s="7">
        <f t="shared" si="3"/>
        <v>0</v>
      </c>
      <c r="P57" s="1"/>
      <c r="Y57" s="1"/>
      <c r="AA57" s="1"/>
    </row>
    <row r="58" spans="1:27" ht="16.5" hidden="1">
      <c r="A58" s="57"/>
      <c r="B58" s="57"/>
      <c r="C58" s="38"/>
      <c r="D58" s="39"/>
      <c r="E58" s="38"/>
      <c r="F58" s="39"/>
      <c r="G58" s="38"/>
      <c r="H58" s="39"/>
      <c r="I58" s="24">
        <f t="shared" si="2"/>
        <v>0</v>
      </c>
      <c r="J58" s="25"/>
      <c r="K58" s="26">
        <f t="shared" si="0"/>
        <v>0</v>
      </c>
      <c r="L58" s="26">
        <f t="shared" si="1"/>
        <v>0</v>
      </c>
      <c r="M58" s="27"/>
      <c r="N58" s="25"/>
      <c r="O58" s="7">
        <f t="shared" si="3"/>
        <v>0</v>
      </c>
      <c r="P58" s="1"/>
      <c r="Y58" s="1"/>
      <c r="AA58" s="1"/>
    </row>
    <row r="59" spans="1:27" ht="16.5" hidden="1">
      <c r="A59" s="57"/>
      <c r="B59" s="57"/>
      <c r="C59" s="38"/>
      <c r="D59" s="39"/>
      <c r="E59" s="38"/>
      <c r="F59" s="39"/>
      <c r="G59" s="38"/>
      <c r="H59" s="39"/>
      <c r="I59" s="24">
        <f t="shared" si="2"/>
        <v>0</v>
      </c>
      <c r="J59" s="25"/>
      <c r="K59" s="26">
        <f t="shared" si="0"/>
        <v>0</v>
      </c>
      <c r="L59" s="26">
        <f t="shared" si="1"/>
        <v>0</v>
      </c>
      <c r="M59" s="27"/>
      <c r="N59" s="25"/>
      <c r="O59" s="7">
        <f t="shared" si="3"/>
        <v>0</v>
      </c>
      <c r="P59" s="1"/>
      <c r="Y59" s="1"/>
      <c r="AA59" s="1"/>
    </row>
    <row r="60" spans="1:27" ht="16.5" hidden="1">
      <c r="A60" s="57"/>
      <c r="B60" s="57"/>
      <c r="C60" s="38"/>
      <c r="D60" s="39"/>
      <c r="E60" s="38"/>
      <c r="F60" s="39"/>
      <c r="G60" s="38"/>
      <c r="H60" s="39"/>
      <c r="I60" s="24">
        <f t="shared" si="2"/>
        <v>0</v>
      </c>
      <c r="J60" s="25"/>
      <c r="K60" s="26">
        <f t="shared" si="0"/>
        <v>0</v>
      </c>
      <c r="L60" s="26">
        <f t="shared" si="1"/>
        <v>0</v>
      </c>
      <c r="M60" s="27"/>
      <c r="N60" s="25"/>
      <c r="O60" s="7">
        <f t="shared" si="3"/>
        <v>0</v>
      </c>
      <c r="P60" s="1"/>
      <c r="Y60" s="1"/>
      <c r="AA60" s="1"/>
    </row>
    <row r="61" spans="1:27" ht="16.5" hidden="1">
      <c r="A61" s="57"/>
      <c r="B61" s="57"/>
      <c r="C61" s="38"/>
      <c r="D61" s="39"/>
      <c r="E61" s="38"/>
      <c r="F61" s="39"/>
      <c r="G61" s="38"/>
      <c r="H61" s="39"/>
      <c r="I61" s="24">
        <f t="shared" si="2"/>
        <v>0</v>
      </c>
      <c r="J61" s="25"/>
      <c r="K61" s="26">
        <f t="shared" si="0"/>
        <v>0</v>
      </c>
      <c r="L61" s="26">
        <f t="shared" si="1"/>
        <v>0</v>
      </c>
      <c r="M61" s="27"/>
      <c r="N61" s="25"/>
      <c r="O61" s="7">
        <f t="shared" si="3"/>
        <v>0</v>
      </c>
      <c r="P61" s="1"/>
      <c r="Y61" s="1"/>
      <c r="AA61" s="1"/>
    </row>
    <row r="62" spans="1:27" ht="16.5" hidden="1">
      <c r="A62" s="57"/>
      <c r="B62" s="57"/>
      <c r="C62" s="38"/>
      <c r="D62" s="39"/>
      <c r="E62" s="38"/>
      <c r="F62" s="39"/>
      <c r="G62" s="38"/>
      <c r="H62" s="39"/>
      <c r="I62" s="24">
        <f t="shared" si="2"/>
        <v>0</v>
      </c>
      <c r="J62" s="25"/>
      <c r="K62" s="26">
        <f t="shared" si="0"/>
        <v>0</v>
      </c>
      <c r="L62" s="26">
        <f t="shared" si="1"/>
        <v>0</v>
      </c>
      <c r="M62" s="27"/>
      <c r="N62" s="25"/>
      <c r="O62" s="7">
        <f t="shared" si="3"/>
        <v>0</v>
      </c>
      <c r="P62" s="1"/>
      <c r="Y62" s="1"/>
      <c r="AA62" s="1"/>
    </row>
    <row r="63" spans="1:27" ht="16.5" hidden="1">
      <c r="A63" s="57"/>
      <c r="B63" s="57"/>
      <c r="C63" s="38"/>
      <c r="D63" s="39"/>
      <c r="E63" s="38"/>
      <c r="F63" s="39"/>
      <c r="G63" s="38"/>
      <c r="H63" s="39"/>
      <c r="I63" s="24">
        <f t="shared" si="2"/>
        <v>0</v>
      </c>
      <c r="J63" s="25"/>
      <c r="K63" s="26">
        <f t="shared" si="0"/>
        <v>0</v>
      </c>
      <c r="L63" s="26">
        <f t="shared" si="1"/>
        <v>0</v>
      </c>
      <c r="M63" s="27"/>
      <c r="N63" s="25"/>
      <c r="O63" s="7">
        <f t="shared" si="3"/>
        <v>0</v>
      </c>
      <c r="P63" s="1"/>
      <c r="Y63" s="1"/>
      <c r="AA63" s="1"/>
    </row>
    <row r="64" spans="1:27" ht="16.5" hidden="1">
      <c r="A64" s="57"/>
      <c r="B64" s="57"/>
      <c r="C64" s="38"/>
      <c r="D64" s="39"/>
      <c r="E64" s="38"/>
      <c r="F64" s="39"/>
      <c r="G64" s="38"/>
      <c r="H64" s="39"/>
      <c r="I64" s="24">
        <f t="shared" si="2"/>
        <v>0</v>
      </c>
      <c r="J64" s="25"/>
      <c r="K64" s="26">
        <f t="shared" si="0"/>
        <v>0</v>
      </c>
      <c r="L64" s="26">
        <f t="shared" si="1"/>
        <v>0</v>
      </c>
      <c r="M64" s="27"/>
      <c r="N64" s="25"/>
      <c r="O64" s="7">
        <f t="shared" si="3"/>
        <v>0</v>
      </c>
      <c r="P64" s="1"/>
      <c r="Y64" s="1"/>
      <c r="AA64" s="1"/>
    </row>
    <row r="65" spans="1:27" ht="16.5" hidden="1">
      <c r="A65" s="57"/>
      <c r="B65" s="57"/>
      <c r="C65" s="38"/>
      <c r="D65" s="39"/>
      <c r="E65" s="38"/>
      <c r="F65" s="39"/>
      <c r="G65" s="38"/>
      <c r="H65" s="39"/>
      <c r="I65" s="24">
        <f t="shared" si="2"/>
        <v>0</v>
      </c>
      <c r="J65" s="25"/>
      <c r="K65" s="26">
        <f t="shared" si="0"/>
        <v>0</v>
      </c>
      <c r="L65" s="26">
        <f t="shared" si="1"/>
        <v>0</v>
      </c>
      <c r="M65" s="27"/>
      <c r="N65" s="25"/>
      <c r="O65" s="7">
        <f t="shared" si="3"/>
        <v>0</v>
      </c>
      <c r="P65" s="1"/>
      <c r="Y65" s="1"/>
      <c r="AA65" s="1"/>
    </row>
    <row r="66" spans="1:27" ht="16.5" hidden="1">
      <c r="A66" s="57"/>
      <c r="B66" s="57"/>
      <c r="C66" s="38"/>
      <c r="D66" s="39"/>
      <c r="E66" s="38"/>
      <c r="F66" s="39"/>
      <c r="G66" s="38"/>
      <c r="H66" s="39"/>
      <c r="I66" s="24">
        <f t="shared" si="2"/>
        <v>0</v>
      </c>
      <c r="J66" s="25"/>
      <c r="K66" s="26">
        <f t="shared" si="0"/>
        <v>0</v>
      </c>
      <c r="L66" s="26">
        <f t="shared" si="1"/>
        <v>0</v>
      </c>
      <c r="M66" s="27"/>
      <c r="N66" s="25"/>
      <c r="O66" s="7">
        <f t="shared" si="3"/>
        <v>0</v>
      </c>
      <c r="P66" s="1"/>
      <c r="Y66" s="1"/>
      <c r="AA66" s="1"/>
    </row>
    <row r="67" spans="1:27" ht="16.5" hidden="1">
      <c r="A67" s="57"/>
      <c r="B67" s="57"/>
      <c r="C67" s="38"/>
      <c r="D67" s="39"/>
      <c r="E67" s="38"/>
      <c r="F67" s="39"/>
      <c r="G67" s="38"/>
      <c r="H67" s="39"/>
      <c r="I67" s="24">
        <f t="shared" si="2"/>
        <v>0</v>
      </c>
      <c r="J67" s="25"/>
      <c r="K67" s="26">
        <f t="shared" si="0"/>
        <v>0</v>
      </c>
      <c r="L67" s="26">
        <f t="shared" si="1"/>
        <v>0</v>
      </c>
      <c r="M67" s="27"/>
      <c r="N67" s="25"/>
      <c r="O67" s="7">
        <f t="shared" si="3"/>
        <v>0</v>
      </c>
      <c r="P67" s="1"/>
      <c r="Y67" s="1"/>
      <c r="AA67" s="1"/>
    </row>
    <row r="68" spans="1:27" ht="17.25" hidden="1" thickBot="1">
      <c r="A68" s="57"/>
      <c r="B68" s="57"/>
      <c r="C68" s="58"/>
      <c r="D68" s="59"/>
      <c r="E68" s="58"/>
      <c r="F68" s="59"/>
      <c r="G68" s="58"/>
      <c r="H68" s="59"/>
      <c r="I68" s="24">
        <f t="shared" si="2"/>
        <v>0</v>
      </c>
      <c r="J68" s="25"/>
      <c r="K68" s="26">
        <f t="shared" si="0"/>
        <v>0</v>
      </c>
      <c r="L68" s="26">
        <f t="shared" si="1"/>
        <v>0</v>
      </c>
      <c r="M68" s="27"/>
      <c r="N68" s="25"/>
      <c r="O68" s="7">
        <f t="shared" si="3"/>
        <v>0</v>
      </c>
      <c r="P68" s="1"/>
      <c r="Y68" s="1"/>
      <c r="AA68" s="1"/>
    </row>
    <row r="69" spans="1:27" ht="16.5">
      <c r="A69" s="57"/>
      <c r="B69" s="57"/>
      <c r="C69" s="168"/>
      <c r="D69" s="168"/>
      <c r="E69" s="168"/>
      <c r="F69" s="168"/>
      <c r="G69" s="168"/>
      <c r="H69" s="168"/>
      <c r="I69" s="24"/>
      <c r="J69" s="88"/>
      <c r="K69" s="26"/>
      <c r="L69" s="26"/>
      <c r="M69" s="27"/>
      <c r="N69" s="88"/>
      <c r="P69" s="1"/>
      <c r="Y69" s="1"/>
      <c r="AA69" s="1"/>
    </row>
    <row r="70" spans="1:27" ht="16.5">
      <c r="A70" s="57"/>
      <c r="B70" s="170"/>
      <c r="C70" s="171"/>
      <c r="D70" s="171"/>
      <c r="E70" s="171"/>
      <c r="F70" s="171"/>
      <c r="G70" s="177"/>
      <c r="H70" s="178"/>
      <c r="I70" s="24"/>
      <c r="J70" s="88"/>
      <c r="K70" s="26"/>
      <c r="L70" s="26"/>
      <c r="M70" s="27"/>
      <c r="N70" s="88"/>
      <c r="P70" s="1"/>
      <c r="Y70" s="1"/>
      <c r="AA70" s="1"/>
    </row>
    <row r="71" spans="1:27" ht="16.5">
      <c r="A71" s="57"/>
      <c r="B71" s="172"/>
      <c r="C71" s="173" t="s">
        <v>89</v>
      </c>
      <c r="D71" s="173"/>
      <c r="E71" s="173"/>
      <c r="F71" s="173"/>
      <c r="G71" s="168"/>
      <c r="H71" s="179"/>
      <c r="I71" s="24"/>
      <c r="J71" s="88"/>
      <c r="K71" s="26"/>
      <c r="L71" s="26"/>
      <c r="M71" s="27"/>
      <c r="N71" s="88"/>
      <c r="P71" s="1"/>
      <c r="Y71" s="1"/>
      <c r="AA71" s="1"/>
    </row>
    <row r="72" spans="1:27" ht="16.5">
      <c r="A72" s="57"/>
      <c r="B72" s="172"/>
      <c r="C72" s="173" t="s">
        <v>90</v>
      </c>
      <c r="D72" s="173"/>
      <c r="E72" s="173"/>
      <c r="F72" s="173"/>
      <c r="G72" s="168"/>
      <c r="H72" s="179"/>
      <c r="I72" s="24"/>
      <c r="J72" s="88"/>
      <c r="K72" s="26"/>
      <c r="L72" s="26"/>
      <c r="M72" s="27"/>
      <c r="N72" s="88"/>
      <c r="P72" s="1"/>
      <c r="Y72" s="1"/>
      <c r="AA72" s="1"/>
    </row>
    <row r="73" spans="1:27" ht="16.5">
      <c r="A73" s="57"/>
      <c r="B73" s="172"/>
      <c r="C73" s="173" t="s">
        <v>91</v>
      </c>
      <c r="D73" s="173"/>
      <c r="E73" s="173"/>
      <c r="F73" s="173"/>
      <c r="G73" s="168"/>
      <c r="H73" s="179"/>
      <c r="I73" s="24"/>
      <c r="J73" s="88"/>
      <c r="K73" s="26"/>
      <c r="L73" s="26"/>
      <c r="M73" s="27"/>
      <c r="N73" s="88"/>
      <c r="P73" s="1"/>
      <c r="Y73" s="1"/>
      <c r="AA73" s="1"/>
    </row>
    <row r="74" spans="1:27" ht="16.5">
      <c r="A74" s="57"/>
      <c r="B74" s="172"/>
      <c r="C74" s="173" t="s">
        <v>92</v>
      </c>
      <c r="D74" s="173"/>
      <c r="E74" s="173"/>
      <c r="F74" s="173"/>
      <c r="G74" s="168"/>
      <c r="H74" s="179"/>
      <c r="J74" s="5"/>
      <c r="K74" s="6"/>
      <c r="L74" s="6"/>
      <c r="M74" s="5"/>
      <c r="N74" s="5"/>
      <c r="P74" s="1"/>
      <c r="Y74" s="1"/>
      <c r="AA74" s="1"/>
    </row>
    <row r="75" spans="2:27" ht="16.5">
      <c r="B75" s="174"/>
      <c r="C75" s="175"/>
      <c r="D75" s="175"/>
      <c r="E75" s="175"/>
      <c r="F75" s="175"/>
      <c r="G75" s="180"/>
      <c r="H75" s="181"/>
      <c r="P75" s="1"/>
      <c r="Y75" s="1"/>
      <c r="AA75" s="1"/>
    </row>
    <row r="76" spans="16:27" ht="16.5">
      <c r="P76" s="1"/>
      <c r="Y76" s="1"/>
      <c r="AA76" s="1"/>
    </row>
    <row r="77" spans="1:27" ht="16.5">
      <c r="A77" s="243" t="s">
        <v>72</v>
      </c>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row>
    <row r="78" spans="1:27" ht="16.5">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row>
    <row r="79" spans="1:29" ht="17.25" thickBot="1">
      <c r="A79" s="2"/>
      <c r="B79" s="2"/>
      <c r="J79" s="11" t="s">
        <v>33</v>
      </c>
      <c r="K79" s="12"/>
      <c r="L79" s="12"/>
      <c r="M79" s="11"/>
      <c r="N79" s="13">
        <v>43589</v>
      </c>
      <c r="AC79" s="1" t="s">
        <v>62</v>
      </c>
    </row>
    <row r="80" spans="1:14" ht="17.25" thickBot="1">
      <c r="A80" s="2"/>
      <c r="B80" s="88"/>
      <c r="C80" s="237" t="s">
        <v>1</v>
      </c>
      <c r="D80" s="238"/>
      <c r="E80" s="238"/>
      <c r="F80" s="239"/>
      <c r="J80" s="5"/>
      <c r="K80" s="6"/>
      <c r="L80" s="6"/>
      <c r="M80" s="5"/>
      <c r="N80" s="5"/>
    </row>
    <row r="81" spans="1:27" ht="17.25" thickBot="1">
      <c r="A81" s="14" t="s">
        <v>2</v>
      </c>
      <c r="B81" s="87" t="s">
        <v>3</v>
      </c>
      <c r="C81" s="234" t="s">
        <v>4</v>
      </c>
      <c r="D81" s="234"/>
      <c r="E81" s="235" t="s">
        <v>5</v>
      </c>
      <c r="F81" s="235"/>
      <c r="G81" s="236" t="s">
        <v>6</v>
      </c>
      <c r="H81" s="236"/>
      <c r="I81" s="15" t="s">
        <v>7</v>
      </c>
      <c r="J81" s="14" t="s">
        <v>8</v>
      </c>
      <c r="K81" s="233" t="s">
        <v>9</v>
      </c>
      <c r="L81" s="233"/>
      <c r="M81" s="233"/>
      <c r="N81" s="14" t="s">
        <v>10</v>
      </c>
      <c r="O81" s="16" t="s">
        <v>7</v>
      </c>
      <c r="P81" s="17"/>
      <c r="Q81" s="132" t="s">
        <v>110</v>
      </c>
      <c r="R81" s="17"/>
      <c r="S81" s="17"/>
      <c r="T81" s="17"/>
      <c r="U81" s="17"/>
      <c r="V81" s="17"/>
      <c r="W81" s="17"/>
      <c r="X81" s="17"/>
      <c r="Y81" s="18"/>
      <c r="Z81" s="17"/>
      <c r="AA81" s="19"/>
    </row>
    <row r="82" spans="1:27" ht="17.25" thickBot="1">
      <c r="A82" s="138" t="s">
        <v>85</v>
      </c>
      <c r="B82" s="21">
        <v>1</v>
      </c>
      <c r="C82" s="153">
        <v>19</v>
      </c>
      <c r="D82" s="154">
        <v>25</v>
      </c>
      <c r="E82" s="153">
        <v>12</v>
      </c>
      <c r="F82" s="154">
        <v>25</v>
      </c>
      <c r="G82" s="98"/>
      <c r="H82" s="98"/>
      <c r="I82" s="24">
        <f aca="true" t="shared" si="10" ref="I82:I143">IF(K82=2,3,IF(K82=0,0,IF(C82+E82=D82+F82,1.5,IF(C82+E82&gt;D82+F82,2,1))))</f>
        <v>0</v>
      </c>
      <c r="J82" s="25" t="s">
        <v>33</v>
      </c>
      <c r="K82" s="26">
        <f aca="true" t="shared" si="11" ref="K82:K143">IF(C82&gt;D82,1,0)+IF(E82&gt;F82,1,0)+IF(G82&gt;H82,1,0)</f>
        <v>0</v>
      </c>
      <c r="L82" s="26">
        <f aca="true" t="shared" si="12" ref="L82:L143">IF(C82&lt;D82,1,0)+IF(E82&lt;F82,1,0)+IF(G82&lt;H82,1,0)</f>
        <v>2</v>
      </c>
      <c r="M82" s="27"/>
      <c r="N82" s="25" t="s">
        <v>69</v>
      </c>
      <c r="O82" s="7">
        <f aca="true" t="shared" si="13" ref="O82:O143">IF(L82=2,3,IF(L82=0,0,IF(C82+E82=D82+F82,1.5,IF(C82+E82&lt;D82+F82,2,1))))</f>
        <v>3</v>
      </c>
      <c r="Q82" s="28"/>
      <c r="R82" s="29"/>
      <c r="S82" s="30" t="s">
        <v>12</v>
      </c>
      <c r="T82" s="31" t="s">
        <v>13</v>
      </c>
      <c r="U82" s="31" t="s">
        <v>14</v>
      </c>
      <c r="V82" s="32" t="s">
        <v>43</v>
      </c>
      <c r="W82" s="31" t="s">
        <v>15</v>
      </c>
      <c r="X82" s="31" t="s">
        <v>16</v>
      </c>
      <c r="Y82" s="33" t="s">
        <v>43</v>
      </c>
      <c r="Z82" s="34" t="s">
        <v>17</v>
      </c>
      <c r="AA82" s="35" t="s">
        <v>18</v>
      </c>
    </row>
    <row r="83" spans="1:29" ht="16.5">
      <c r="A83" s="138" t="s">
        <v>85</v>
      </c>
      <c r="B83" s="37">
        <v>2</v>
      </c>
      <c r="C83" s="157">
        <v>21</v>
      </c>
      <c r="D83" s="158">
        <v>25</v>
      </c>
      <c r="E83" s="157">
        <v>13</v>
      </c>
      <c r="F83" s="158">
        <v>25</v>
      </c>
      <c r="G83" s="98"/>
      <c r="H83" s="98"/>
      <c r="I83" s="24">
        <f t="shared" si="10"/>
        <v>0</v>
      </c>
      <c r="J83" s="25" t="s">
        <v>31</v>
      </c>
      <c r="K83" s="26">
        <f t="shared" si="11"/>
        <v>0</v>
      </c>
      <c r="L83" s="26">
        <f t="shared" si="12"/>
        <v>2</v>
      </c>
      <c r="M83" s="27"/>
      <c r="N83" s="25" t="s">
        <v>64</v>
      </c>
      <c r="O83" s="7">
        <f t="shared" si="13"/>
        <v>3</v>
      </c>
      <c r="Q83" s="165">
        <v>1</v>
      </c>
      <c r="R83" s="41"/>
      <c r="S83" s="94" t="s">
        <v>64</v>
      </c>
      <c r="T83" s="43">
        <f aca="true" t="shared" si="14" ref="T83:T91">SUMIF(J$82:J$91,S83,C$82:C$91)+SUMIF(N$82:N$91,S83,D$82:D$91)+SUMIF(J$82:J$91,S83,E$82:E$91)+SUMIF(N$82:N$91,S83,F$82:F$91)+SUMIF(J$82:J$91,S83,G$82:G$91)+SUMIF(N$82:N$91,S83,H$82:H$91)</f>
        <v>200</v>
      </c>
      <c r="U83" s="43">
        <f aca="true" t="shared" si="15" ref="U83:U91">SUMIF(J$82:J$91,S83,D$82:D$91)+SUMIF(N$82:N$91,S83,C$82:C$91)+SUMIF(J$82:J$91,S83,F$82:F$91)+SUMIF(N$82:N$91,S83,E$82:E$91)+SUMIF(J$82:J$91,S83,H$82:H$91)+SUMIF(N$82:N$91,S83,G$82:G$91)</f>
        <v>103</v>
      </c>
      <c r="V83" s="44">
        <f aca="true" t="shared" si="16" ref="V83:V96">_xlfn.IFERROR(T83/U83,0)</f>
        <v>1.941747572815534</v>
      </c>
      <c r="W83" s="43">
        <f aca="true" t="shared" si="17" ref="W83:W91">SUMIF(J$82:J$91,S83,K$82:K$91)+SUMIF(N$82:N$91,S83,L$82:L$91)</f>
        <v>8</v>
      </c>
      <c r="X83" s="43">
        <f>SUMIF(J$82:J$91,S83,L$82:L$91)+SUMIF(N$82:N$91,S83,$K$82:K$91)</f>
        <v>0</v>
      </c>
      <c r="Y83" s="45">
        <f aca="true" t="shared" si="18" ref="Y83:Y96">_xlfn.IFERROR(W83/X83,0)</f>
        <v>0</v>
      </c>
      <c r="Z83" s="46">
        <f aca="true" t="shared" si="19" ref="Z83:Z91">SUMIF(J$82:J$91,S83,I$82:I$91)+SUMIF(N$82:N$91,S83,O$82:O$91)</f>
        <v>12</v>
      </c>
      <c r="AA83" s="47">
        <f aca="true" t="shared" si="20" ref="AA83:AA91">RANK(Z83,Z$83:Z$91,0)</f>
        <v>1</v>
      </c>
      <c r="AB83" s="266" t="s">
        <v>88</v>
      </c>
      <c r="AC83" s="267"/>
    </row>
    <row r="84" spans="1:27" ht="16.5">
      <c r="A84" s="20" t="s">
        <v>86</v>
      </c>
      <c r="B84" s="37">
        <v>2</v>
      </c>
      <c r="C84" s="159">
        <v>25</v>
      </c>
      <c r="D84" s="160">
        <v>13</v>
      </c>
      <c r="E84" s="159">
        <v>25</v>
      </c>
      <c r="F84" s="160">
        <v>18</v>
      </c>
      <c r="G84" s="98"/>
      <c r="H84" s="98"/>
      <c r="I84" s="24">
        <f t="shared" si="10"/>
        <v>3</v>
      </c>
      <c r="J84" s="25" t="s">
        <v>74</v>
      </c>
      <c r="K84" s="26">
        <f t="shared" si="11"/>
        <v>2</v>
      </c>
      <c r="L84" s="26">
        <f t="shared" si="12"/>
        <v>0</v>
      </c>
      <c r="M84" s="27"/>
      <c r="N84" s="25" t="s">
        <v>33</v>
      </c>
      <c r="O84" s="7">
        <f t="shared" si="13"/>
        <v>0</v>
      </c>
      <c r="Q84" s="49">
        <v>2</v>
      </c>
      <c r="R84" s="41"/>
      <c r="S84" s="50" t="s">
        <v>31</v>
      </c>
      <c r="T84" s="43">
        <f t="shared" si="14"/>
        <v>174</v>
      </c>
      <c r="U84" s="43">
        <f t="shared" si="15"/>
        <v>158</v>
      </c>
      <c r="V84" s="44">
        <f t="shared" si="16"/>
        <v>1.1012658227848102</v>
      </c>
      <c r="W84" s="43">
        <f t="shared" si="17"/>
        <v>5</v>
      </c>
      <c r="X84" s="43">
        <f>SUMIF(J$82:J$91,S84,L$82:L$91)+SUMIF(N$82:N$91,S84,$K$82:K$91)</f>
        <v>3</v>
      </c>
      <c r="Y84" s="45">
        <f t="shared" si="18"/>
        <v>1.6666666666666667</v>
      </c>
      <c r="Z84" s="46">
        <f t="shared" si="19"/>
        <v>7</v>
      </c>
      <c r="AA84" s="47">
        <f t="shared" si="20"/>
        <v>2</v>
      </c>
    </row>
    <row r="85" spans="1:27" ht="16.5">
      <c r="A85" s="141" t="s">
        <v>86</v>
      </c>
      <c r="B85" s="148">
        <v>3</v>
      </c>
      <c r="C85" s="161">
        <v>25</v>
      </c>
      <c r="D85" s="162">
        <v>15</v>
      </c>
      <c r="E85" s="161">
        <v>21</v>
      </c>
      <c r="F85" s="162">
        <v>25</v>
      </c>
      <c r="G85" s="142"/>
      <c r="H85" s="142"/>
      <c r="I85" s="142">
        <f t="shared" si="10"/>
        <v>2</v>
      </c>
      <c r="J85" s="25" t="s">
        <v>69</v>
      </c>
      <c r="K85" s="143">
        <f t="shared" si="11"/>
        <v>1</v>
      </c>
      <c r="L85" s="143">
        <f t="shared" si="12"/>
        <v>1</v>
      </c>
      <c r="M85" s="144"/>
      <c r="N85" s="25" t="s">
        <v>31</v>
      </c>
      <c r="O85" s="145">
        <f t="shared" si="13"/>
        <v>1</v>
      </c>
      <c r="Q85" s="49">
        <v>3</v>
      </c>
      <c r="R85" s="41"/>
      <c r="S85" s="50" t="s">
        <v>69</v>
      </c>
      <c r="T85" s="43">
        <f t="shared" si="14"/>
        <v>178</v>
      </c>
      <c r="U85" s="43">
        <f t="shared" si="15"/>
        <v>166</v>
      </c>
      <c r="V85" s="44">
        <f t="shared" si="16"/>
        <v>1.072289156626506</v>
      </c>
      <c r="W85" s="43">
        <f t="shared" si="17"/>
        <v>4</v>
      </c>
      <c r="X85" s="43">
        <f>SUMIF(J$82:J$91,S85,L$82:L$91)+SUMIF(N$82:N$91,S85,$K$82:K$91)</f>
        <v>4</v>
      </c>
      <c r="Y85" s="45">
        <f t="shared" si="18"/>
        <v>1</v>
      </c>
      <c r="Z85" s="46">
        <f t="shared" si="19"/>
        <v>7</v>
      </c>
      <c r="AA85" s="47">
        <f t="shared" si="20"/>
        <v>2</v>
      </c>
    </row>
    <row r="86" spans="1:27" ht="16.5">
      <c r="A86" s="138" t="s">
        <v>61</v>
      </c>
      <c r="B86" s="37">
        <v>2</v>
      </c>
      <c r="C86" s="155">
        <v>25</v>
      </c>
      <c r="D86" s="156">
        <v>6</v>
      </c>
      <c r="E86" s="155">
        <v>25</v>
      </c>
      <c r="F86" s="156">
        <v>9</v>
      </c>
      <c r="G86" s="98"/>
      <c r="H86" s="98"/>
      <c r="I86" s="24">
        <f t="shared" si="10"/>
        <v>3</v>
      </c>
      <c r="J86" s="25" t="s">
        <v>64</v>
      </c>
      <c r="K86" s="26">
        <f t="shared" si="11"/>
        <v>2</v>
      </c>
      <c r="L86" s="26">
        <f t="shared" si="12"/>
        <v>0</v>
      </c>
      <c r="M86" s="27"/>
      <c r="N86" s="25" t="s">
        <v>74</v>
      </c>
      <c r="O86" s="7">
        <f t="shared" si="13"/>
        <v>0</v>
      </c>
      <c r="Q86" s="49">
        <v>4</v>
      </c>
      <c r="R86" s="41"/>
      <c r="S86" s="150" t="s">
        <v>74</v>
      </c>
      <c r="T86" s="43">
        <f t="shared" si="14"/>
        <v>140</v>
      </c>
      <c r="U86" s="43">
        <f t="shared" si="15"/>
        <v>178</v>
      </c>
      <c r="V86" s="129">
        <f t="shared" si="16"/>
        <v>0.7865168539325843</v>
      </c>
      <c r="W86" s="43">
        <f t="shared" si="17"/>
        <v>3</v>
      </c>
      <c r="X86" s="43">
        <f>SUMIF(J$82:J$91,S86,L$82:L$91)+SUMIF(N$82:N$91,S86,$K$82:K$91)</f>
        <v>5</v>
      </c>
      <c r="Y86" s="130">
        <f t="shared" si="18"/>
        <v>0.6</v>
      </c>
      <c r="Z86" s="46">
        <f t="shared" si="19"/>
        <v>4</v>
      </c>
      <c r="AA86" s="47">
        <f t="shared" si="20"/>
        <v>4</v>
      </c>
    </row>
    <row r="87" spans="1:27" ht="16.5">
      <c r="A87" s="138" t="s">
        <v>54</v>
      </c>
      <c r="B87" s="21">
        <v>1</v>
      </c>
      <c r="C87" s="159">
        <v>25</v>
      </c>
      <c r="D87" s="160">
        <v>14</v>
      </c>
      <c r="E87" s="159">
        <v>25</v>
      </c>
      <c r="F87" s="160">
        <v>21</v>
      </c>
      <c r="G87" s="98"/>
      <c r="H87" s="98"/>
      <c r="I87" s="24">
        <f t="shared" si="10"/>
        <v>3</v>
      </c>
      <c r="J87" s="25" t="s">
        <v>64</v>
      </c>
      <c r="K87" s="26">
        <f t="shared" si="11"/>
        <v>2</v>
      </c>
      <c r="L87" s="26">
        <f t="shared" si="12"/>
        <v>0</v>
      </c>
      <c r="M87" s="27"/>
      <c r="N87" s="25" t="s">
        <v>69</v>
      </c>
      <c r="O87" s="7">
        <f t="shared" si="13"/>
        <v>0</v>
      </c>
      <c r="Q87" s="149">
        <v>5</v>
      </c>
      <c r="R87" s="144"/>
      <c r="S87" s="93" t="s">
        <v>33</v>
      </c>
      <c r="T87" s="43">
        <f t="shared" si="14"/>
        <v>113</v>
      </c>
      <c r="U87" s="43">
        <f t="shared" si="15"/>
        <v>200</v>
      </c>
      <c r="V87" s="129">
        <f t="shared" si="16"/>
        <v>0.565</v>
      </c>
      <c r="W87" s="43">
        <f t="shared" si="17"/>
        <v>0</v>
      </c>
      <c r="X87" s="43">
        <f>SUMIF(J$82:J$91,S87,L$82:L$91)+SUMIF(N$82:N$91,S87,$K$82:K$91)</f>
        <v>8</v>
      </c>
      <c r="Y87" s="130">
        <f t="shared" si="18"/>
        <v>0</v>
      </c>
      <c r="Z87" s="46">
        <f t="shared" si="19"/>
        <v>0</v>
      </c>
      <c r="AA87" s="47">
        <f t="shared" si="20"/>
        <v>5</v>
      </c>
    </row>
    <row r="88" spans="1:27" ht="16.5">
      <c r="A88" s="20" t="s">
        <v>54</v>
      </c>
      <c r="B88" s="54">
        <v>3</v>
      </c>
      <c r="C88" s="157">
        <v>25</v>
      </c>
      <c r="D88" s="158">
        <v>23</v>
      </c>
      <c r="E88" s="157">
        <v>25</v>
      </c>
      <c r="F88" s="158">
        <v>9</v>
      </c>
      <c r="G88" s="147"/>
      <c r="H88" s="24"/>
      <c r="I88" s="24">
        <f t="shared" si="10"/>
        <v>3</v>
      </c>
      <c r="J88" s="25" t="s">
        <v>31</v>
      </c>
      <c r="K88" s="26">
        <f t="shared" si="11"/>
        <v>2</v>
      </c>
      <c r="L88" s="26">
        <f t="shared" si="12"/>
        <v>0</v>
      </c>
      <c r="M88" s="27"/>
      <c r="N88" s="25" t="s">
        <v>33</v>
      </c>
      <c r="O88" s="7">
        <f t="shared" si="13"/>
        <v>0</v>
      </c>
      <c r="Q88" s="125">
        <v>6</v>
      </c>
      <c r="R88" s="100"/>
      <c r="S88" s="126" t="s">
        <v>21</v>
      </c>
      <c r="T88" s="127">
        <f t="shared" si="14"/>
        <v>0</v>
      </c>
      <c r="U88" s="127">
        <f t="shared" si="15"/>
        <v>0</v>
      </c>
      <c r="V88" s="128">
        <f t="shared" si="16"/>
        <v>0</v>
      </c>
      <c r="W88" s="127">
        <f t="shared" si="17"/>
        <v>0</v>
      </c>
      <c r="X88" s="127">
        <f>SUMIF(J$82:J$91,S88,L$82:L$91)+SUMIF(N$82:N$91,S88,$K$82:K$91)</f>
        <v>0</v>
      </c>
      <c r="Y88" s="128">
        <f t="shared" si="18"/>
        <v>0</v>
      </c>
      <c r="Z88" s="127">
        <f t="shared" si="19"/>
        <v>0</v>
      </c>
      <c r="AA88" s="127">
        <f t="shared" si="20"/>
        <v>5</v>
      </c>
    </row>
    <row r="89" spans="1:27" ht="16.5">
      <c r="A89" s="20" t="s">
        <v>58</v>
      </c>
      <c r="B89" s="21">
        <v>1</v>
      </c>
      <c r="C89" s="157">
        <v>15</v>
      </c>
      <c r="D89" s="158">
        <v>25</v>
      </c>
      <c r="E89" s="157">
        <v>4</v>
      </c>
      <c r="F89" s="158">
        <v>25</v>
      </c>
      <c r="G89" s="147"/>
      <c r="H89" s="24"/>
      <c r="I89" s="24">
        <f t="shared" si="10"/>
        <v>0</v>
      </c>
      <c r="J89" s="25" t="s">
        <v>33</v>
      </c>
      <c r="K89" s="26">
        <f t="shared" si="11"/>
        <v>0</v>
      </c>
      <c r="L89" s="26">
        <f t="shared" si="12"/>
        <v>2</v>
      </c>
      <c r="M89" s="27"/>
      <c r="N89" s="25" t="s">
        <v>64</v>
      </c>
      <c r="O89" s="7">
        <f t="shared" si="13"/>
        <v>3</v>
      </c>
      <c r="Q89" s="125">
        <v>7</v>
      </c>
      <c r="R89" s="100"/>
      <c r="S89" s="126" t="s">
        <v>22</v>
      </c>
      <c r="T89" s="127">
        <f t="shared" si="14"/>
        <v>0</v>
      </c>
      <c r="U89" s="127">
        <f t="shared" si="15"/>
        <v>0</v>
      </c>
      <c r="V89" s="128">
        <f t="shared" si="16"/>
        <v>0</v>
      </c>
      <c r="W89" s="127">
        <f t="shared" si="17"/>
        <v>0</v>
      </c>
      <c r="X89" s="127">
        <f>SUMIF(J$82:J$91,S89,L$82:L$91)+SUMIF(N$82:N$91,S89,$K$82:K$91)</f>
        <v>0</v>
      </c>
      <c r="Y89" s="128">
        <f t="shared" si="18"/>
        <v>0</v>
      </c>
      <c r="Z89" s="127">
        <f t="shared" si="19"/>
        <v>0</v>
      </c>
      <c r="AA89" s="127">
        <f t="shared" si="20"/>
        <v>5</v>
      </c>
    </row>
    <row r="90" spans="1:27" ht="16.5">
      <c r="A90" s="20" t="s">
        <v>58</v>
      </c>
      <c r="B90" s="37">
        <v>2</v>
      </c>
      <c r="C90" s="157">
        <v>25</v>
      </c>
      <c r="D90" s="158">
        <v>20</v>
      </c>
      <c r="E90" s="157">
        <v>22</v>
      </c>
      <c r="F90" s="158">
        <v>25</v>
      </c>
      <c r="G90" s="147"/>
      <c r="H90" s="24"/>
      <c r="I90" s="24">
        <f t="shared" si="10"/>
        <v>2</v>
      </c>
      <c r="J90" s="25" t="s">
        <v>69</v>
      </c>
      <c r="K90" s="26">
        <f t="shared" si="11"/>
        <v>1</v>
      </c>
      <c r="L90" s="26">
        <f t="shared" si="12"/>
        <v>1</v>
      </c>
      <c r="M90" s="27"/>
      <c r="N90" s="25" t="s">
        <v>74</v>
      </c>
      <c r="O90" s="7">
        <f t="shared" si="13"/>
        <v>1</v>
      </c>
      <c r="Q90" s="125">
        <v>8</v>
      </c>
      <c r="R90" s="100"/>
      <c r="S90" s="126" t="s">
        <v>23</v>
      </c>
      <c r="T90" s="127">
        <f t="shared" si="14"/>
        <v>0</v>
      </c>
      <c r="U90" s="127">
        <f t="shared" si="15"/>
        <v>0</v>
      </c>
      <c r="V90" s="128">
        <f t="shared" si="16"/>
        <v>0</v>
      </c>
      <c r="W90" s="127">
        <f t="shared" si="17"/>
        <v>0</v>
      </c>
      <c r="X90" s="127">
        <f>SUMIF(J$82:J$91,S90,L$82:L$91)+SUMIF(N$82:N$91,S90,$K$82:K$91)</f>
        <v>0</v>
      </c>
      <c r="Y90" s="128">
        <f t="shared" si="18"/>
        <v>0</v>
      </c>
      <c r="Z90" s="127">
        <f t="shared" si="19"/>
        <v>0</v>
      </c>
      <c r="AA90" s="127">
        <f t="shared" si="20"/>
        <v>5</v>
      </c>
    </row>
    <row r="91" spans="1:27" ht="16.5">
      <c r="A91" s="20" t="s">
        <v>59</v>
      </c>
      <c r="B91" s="54">
        <v>3</v>
      </c>
      <c r="C91" s="157">
        <v>15</v>
      </c>
      <c r="D91" s="158">
        <v>25</v>
      </c>
      <c r="E91" s="157">
        <v>15</v>
      </c>
      <c r="F91" s="158">
        <v>25</v>
      </c>
      <c r="G91" s="147"/>
      <c r="H91" s="24"/>
      <c r="I91" s="24">
        <f t="shared" si="10"/>
        <v>0</v>
      </c>
      <c r="J91" s="25" t="s">
        <v>74</v>
      </c>
      <c r="K91" s="26">
        <f t="shared" si="11"/>
        <v>0</v>
      </c>
      <c r="L91" s="26">
        <f t="shared" si="12"/>
        <v>2</v>
      </c>
      <c r="M91" s="27"/>
      <c r="N91" s="25" t="s">
        <v>31</v>
      </c>
      <c r="O91" s="7">
        <f t="shared" si="13"/>
        <v>3</v>
      </c>
      <c r="Q91" s="125">
        <v>9</v>
      </c>
      <c r="R91" s="100"/>
      <c r="S91" s="126" t="s">
        <v>24</v>
      </c>
      <c r="T91" s="127">
        <f t="shared" si="14"/>
        <v>0</v>
      </c>
      <c r="U91" s="127">
        <f t="shared" si="15"/>
        <v>0</v>
      </c>
      <c r="V91" s="128">
        <f t="shared" si="16"/>
        <v>0</v>
      </c>
      <c r="W91" s="127">
        <f t="shared" si="17"/>
        <v>0</v>
      </c>
      <c r="X91" s="127">
        <f>SUMIF(J$82:J$91,S91,L$82:L$91)+SUMIF(N$82:N$91,S91,$K$82:K$91)</f>
        <v>0</v>
      </c>
      <c r="Y91" s="128">
        <f t="shared" si="18"/>
        <v>0</v>
      </c>
      <c r="Z91" s="127">
        <f t="shared" si="19"/>
        <v>0</v>
      </c>
      <c r="AA91" s="127">
        <f t="shared" si="20"/>
        <v>5</v>
      </c>
    </row>
    <row r="92" spans="1:27" ht="16.5" hidden="1">
      <c r="A92" s="20"/>
      <c r="B92" s="20"/>
      <c r="C92" s="38"/>
      <c r="D92" s="39"/>
      <c r="E92" s="38"/>
      <c r="F92" s="39"/>
      <c r="G92" s="95"/>
      <c r="H92" s="96"/>
      <c r="I92" s="24">
        <f t="shared" si="10"/>
        <v>0</v>
      </c>
      <c r="J92" s="25"/>
      <c r="K92" s="26">
        <f t="shared" si="11"/>
        <v>0</v>
      </c>
      <c r="L92" s="26">
        <f t="shared" si="12"/>
        <v>0</v>
      </c>
      <c r="M92" s="27"/>
      <c r="N92" s="25"/>
      <c r="O92" s="7">
        <f t="shared" si="13"/>
        <v>0</v>
      </c>
      <c r="Q92" s="40">
        <v>10</v>
      </c>
      <c r="R92" s="41"/>
      <c r="S92" s="94" t="s">
        <v>25</v>
      </c>
      <c r="T92" s="43">
        <f>SUMIF(J$7:J$68,S92,C$7:C$68)+SUMIF(N$7:N$68,S92,D$7:D$68)+SUMIF(J$7:J$68,S92,E$7:E$68)+SUMIF(N$7:N$68,S92,F$7:F$68)+SUMIF(J$7:J$68,S92,G$7:G$68)+SUMIF(N$7:N$68,S92,H$7:H$68)</f>
        <v>0</v>
      </c>
      <c r="U92" s="43">
        <f>SUMIF(J$7:J$68,S92,D$7:D$68)+SUMIF(N$7:N$68,S92,C$7:C$68)+SUMIF(J$7:J$68,S92,F$7:F$68)+SUMIF(N$7:N$68,S92,E$7:E$68)+SUMIF(J$7:J$68,S92,H$7:H$68)+SUMIF(N$7:N$68,S92,G$7:G$68)</f>
        <v>0</v>
      </c>
      <c r="V92" s="44">
        <f t="shared" si="16"/>
        <v>0</v>
      </c>
      <c r="W92" s="43">
        <f>SUMIF(J$7:J$68,S92,K$7:K$68)+SUMIF(N$7:N$68,S92,L$7:L$68)</f>
        <v>0</v>
      </c>
      <c r="X92" s="43">
        <f>SUMIF(J$7:J$68,S92,L$7:L$68)+SUMIF(N$7:N$68,S92,$K$7:K$68)</f>
        <v>0</v>
      </c>
      <c r="Y92" s="45">
        <f t="shared" si="18"/>
        <v>0</v>
      </c>
      <c r="Z92" s="46">
        <f>SUMIF(J$7:J$68,S92,I$7:I$68)+SUMIF(N$7:N$68,S92,O$7:O$68)</f>
        <v>0</v>
      </c>
      <c r="AA92" s="47">
        <f aca="true" t="shared" si="21" ref="AA92:AA143">RANK(Z92,Z$83:Z$91,0)</f>
        <v>5</v>
      </c>
    </row>
    <row r="93" spans="1:27" ht="16.5" hidden="1">
      <c r="A93" s="20"/>
      <c r="B93" s="20"/>
      <c r="C93" s="38"/>
      <c r="D93" s="39"/>
      <c r="E93" s="38"/>
      <c r="F93" s="39"/>
      <c r="G93" s="38"/>
      <c r="H93" s="39"/>
      <c r="I93" s="24">
        <f t="shared" si="10"/>
        <v>0</v>
      </c>
      <c r="J93" s="25"/>
      <c r="K93" s="26">
        <f t="shared" si="11"/>
        <v>0</v>
      </c>
      <c r="L93" s="26">
        <f t="shared" si="12"/>
        <v>0</v>
      </c>
      <c r="M93" s="27"/>
      <c r="N93" s="25"/>
      <c r="O93" s="7">
        <f t="shared" si="13"/>
        <v>0</v>
      </c>
      <c r="Q93" s="49">
        <v>11</v>
      </c>
      <c r="R93" s="41"/>
      <c r="S93" s="50" t="s">
        <v>26</v>
      </c>
      <c r="T93" s="51">
        <f>SUMIF(J$7:J$68,S93,C$7:C$68)+SUMIF(N$7:N$68,S93,D$7:D$68)+SUMIF(J$7:J$68,S93,E$7:E$68)+SUMIF(N$7:N$68,S93,F$7:F$68)+SUMIF(J$7:J$68,S93,G$7:G$68)+SUMIF(N$7:N$68,S93,H$7:H$68)</f>
        <v>0</v>
      </c>
      <c r="U93" s="51">
        <f>SUMIF(J$7:J$68,S93,D$7:D$68)+SUMIF(N$7:N$68,S93,C$7:C$68)+SUMIF(J$7:J$68,S93,F$7:F$68)+SUMIF(N$7:N$68,S93,E$7:E$68)+SUMIF(J$7:J$68,S93,H$7:H$68)+SUMIF(N$7:N$68,S93,G$7:G$68)</f>
        <v>0</v>
      </c>
      <c r="V93" s="44">
        <f t="shared" si="16"/>
        <v>0</v>
      </c>
      <c r="W93" s="51">
        <f>SUMIF(J$7:J$68,S93,K$7:K$68)+SUMIF(N$7:N$68,S93,L$7:L$68)</f>
        <v>0</v>
      </c>
      <c r="X93" s="51">
        <f>SUMIF(J$7:J$68,S93,L$7:L$68)+SUMIF(N$7:N$68,S93,$K$7:K$68)</f>
        <v>0</v>
      </c>
      <c r="Y93" s="45">
        <f t="shared" si="18"/>
        <v>0</v>
      </c>
      <c r="Z93" s="52">
        <f>SUMIF(J$7:J$68,S93,I$7:I$68)+SUMIF(N$7:N$68,S93,O$7:O$68)</f>
        <v>0</v>
      </c>
      <c r="AA93" s="47">
        <f t="shared" si="21"/>
        <v>5</v>
      </c>
    </row>
    <row r="94" spans="1:27" ht="16.5" hidden="1">
      <c r="A94" s="20"/>
      <c r="B94" s="20"/>
      <c r="C94" s="38"/>
      <c r="D94" s="39"/>
      <c r="E94" s="38"/>
      <c r="F94" s="39"/>
      <c r="G94" s="38"/>
      <c r="H94" s="39"/>
      <c r="I94" s="24">
        <f t="shared" si="10"/>
        <v>0</v>
      </c>
      <c r="J94" s="25"/>
      <c r="K94" s="26">
        <f t="shared" si="11"/>
        <v>0</v>
      </c>
      <c r="L94" s="26">
        <f t="shared" si="12"/>
        <v>0</v>
      </c>
      <c r="M94" s="27"/>
      <c r="N94" s="25"/>
      <c r="O94" s="7">
        <f t="shared" si="13"/>
        <v>0</v>
      </c>
      <c r="Q94" s="49">
        <v>12</v>
      </c>
      <c r="R94" s="41"/>
      <c r="S94" s="50" t="s">
        <v>27</v>
      </c>
      <c r="T94" s="51">
        <f>SUMIF(J$7:J$68,S94,C$7:C$68)+SUMIF(N$7:N$68,S94,D$7:D$68)+SUMIF(J$7:J$68,S94,E$7:E$68)+SUMIF(N$7:N$68,S94,F$7:F$68)+SUMIF(J$7:J$68,S94,G$7:G$68)+SUMIF(N$7:N$68,S94,H$7:H$68)</f>
        <v>0</v>
      </c>
      <c r="U94" s="51">
        <f>SUMIF(J$7:J$68,S94,D$7:D$68)+SUMIF(N$7:N$68,S94,C$7:C$68)+SUMIF(J$7:J$68,S94,F$7:F$68)+SUMIF(N$7:N$68,S94,E$7:E$68)+SUMIF(J$7:J$68,S94,H$7:H$68)+SUMIF(N$7:N$68,S94,G$7:G$68)</f>
        <v>0</v>
      </c>
      <c r="V94" s="44">
        <f t="shared" si="16"/>
        <v>0</v>
      </c>
      <c r="W94" s="51">
        <f>SUMIF(J$7:J$68,S94,K$7:K$68)+SUMIF(N$7:N$68,S94,L$7:L$68)</f>
        <v>0</v>
      </c>
      <c r="X94" s="51">
        <f>SUMIF(J$7:J$68,S94,L$7:L$68)+SUMIF(N$7:N$68,S94,$K$7:K$68)</f>
        <v>0</v>
      </c>
      <c r="Y94" s="45">
        <f t="shared" si="18"/>
        <v>0</v>
      </c>
      <c r="Z94" s="52">
        <f>SUMIF(J$7:J$68,S94,I$7:I$68)+SUMIF(N$7:N$68,S94,O$7:O$68)</f>
        <v>0</v>
      </c>
      <c r="AA94" s="47">
        <f t="shared" si="21"/>
        <v>5</v>
      </c>
    </row>
    <row r="95" spans="1:27" ht="16.5" hidden="1">
      <c r="A95" s="20"/>
      <c r="B95" s="20"/>
      <c r="C95" s="38"/>
      <c r="D95" s="39"/>
      <c r="E95" s="38"/>
      <c r="F95" s="39"/>
      <c r="G95" s="38"/>
      <c r="H95" s="39"/>
      <c r="I95" s="24">
        <f t="shared" si="10"/>
        <v>0</v>
      </c>
      <c r="J95" s="25"/>
      <c r="K95" s="26">
        <f t="shared" si="11"/>
        <v>0</v>
      </c>
      <c r="L95" s="26">
        <f t="shared" si="12"/>
        <v>0</v>
      </c>
      <c r="M95" s="27"/>
      <c r="N95" s="25"/>
      <c r="O95" s="7">
        <f t="shared" si="13"/>
        <v>0</v>
      </c>
      <c r="Q95" s="49">
        <v>13</v>
      </c>
      <c r="R95" s="41"/>
      <c r="S95" s="50" t="s">
        <v>28</v>
      </c>
      <c r="T95" s="51">
        <f>SUMIF(J$7:J$68,S95,C$7:C$68)+SUMIF(N$7:N$68,S95,D$7:D$68)+SUMIF(J$7:J$68,S95,E$7:E$68)+SUMIF(N$7:N$68,S95,F$7:F$68)+SUMIF(J$7:J$68,S95,G$7:G$68)+SUMIF(N$7:N$68,S95,H$7:H$68)</f>
        <v>0</v>
      </c>
      <c r="U95" s="51">
        <f>SUMIF(J$7:J$68,S95,D$7:D$68)+SUMIF(N$7:N$68,S95,C$7:C$68)+SUMIF(J$7:J$68,S95,F$7:F$68)+SUMIF(N$7:N$68,S95,E$7:E$68)+SUMIF(J$7:J$68,S95,H$7:H$68)+SUMIF(N$7:N$68,S95,G$7:G$68)</f>
        <v>0</v>
      </c>
      <c r="V95" s="44">
        <f t="shared" si="16"/>
        <v>0</v>
      </c>
      <c r="W95" s="51">
        <f>SUMIF(J$7:J$68,S95,K$7:K$68)+SUMIF(N$7:N$68,S95,L$7:L$68)</f>
        <v>0</v>
      </c>
      <c r="X95" s="51">
        <f>SUMIF(J$7:J$68,S95,L$7:L$68)+SUMIF(N$7:N$68,S95,$K$7:K$68)</f>
        <v>0</v>
      </c>
      <c r="Y95" s="45">
        <f t="shared" si="18"/>
        <v>0</v>
      </c>
      <c r="Z95" s="52">
        <f>SUMIF(J$7:J$68,S95,I$7:I$68)+SUMIF(N$7:N$68,S95,O$7:O$68)</f>
        <v>0</v>
      </c>
      <c r="AA95" s="47">
        <f t="shared" si="21"/>
        <v>5</v>
      </c>
    </row>
    <row r="96" spans="1:27" ht="16.5" hidden="1">
      <c r="A96" s="20"/>
      <c r="B96" s="20"/>
      <c r="C96" s="38"/>
      <c r="D96" s="39"/>
      <c r="E96" s="38"/>
      <c r="F96" s="39"/>
      <c r="G96" s="38"/>
      <c r="H96" s="39"/>
      <c r="I96" s="24">
        <f t="shared" si="10"/>
        <v>0</v>
      </c>
      <c r="J96" s="25"/>
      <c r="K96" s="26">
        <f t="shared" si="11"/>
        <v>0</v>
      </c>
      <c r="L96" s="26">
        <f t="shared" si="12"/>
        <v>0</v>
      </c>
      <c r="M96" s="27"/>
      <c r="N96" s="25"/>
      <c r="O96" s="7">
        <f t="shared" si="13"/>
        <v>0</v>
      </c>
      <c r="Q96" s="49">
        <v>14</v>
      </c>
      <c r="R96" s="41"/>
      <c r="S96" s="50" t="s">
        <v>29</v>
      </c>
      <c r="T96" s="51">
        <f>SUMIF(J$7:J$68,S96,C$7:C$68)+SUMIF(N$7:N$68,S96,D$7:D$68)+SUMIF(J$7:J$68,S96,E$7:E$68)+SUMIF(N$7:N$68,S96,F$7:F$68)+SUMIF(J$7:J$68,S96,G$7:G$68)+SUMIF(N$7:N$68,S96,H$7:H$68)</f>
        <v>0</v>
      </c>
      <c r="U96" s="51">
        <f>SUMIF(J$7:J$68,S96,D$7:D$68)+SUMIF(N$7:N$68,S96,C$7:C$68)+SUMIF(J$7:J$68,S96,F$7:F$68)+SUMIF(N$7:N$68,S96,E$7:E$68)+SUMIF(J$7:J$68,S96,H$7:H$68)+SUMIF(N$7:N$68,S96,G$7:G$68)</f>
        <v>0</v>
      </c>
      <c r="V96" s="44">
        <f t="shared" si="16"/>
        <v>0</v>
      </c>
      <c r="W96" s="51">
        <f>SUMIF(J$7:J$68,S96,K$7:K$68)+SUMIF(N$7:N$68,S96,L$7:L$68)</f>
        <v>0</v>
      </c>
      <c r="X96" s="51">
        <f>SUMIF(J$7:J$68,S96,L$7:L$68)+SUMIF(N$7:N$68,S96,$K$7:K$68)</f>
        <v>0</v>
      </c>
      <c r="Y96" s="45">
        <f t="shared" si="18"/>
        <v>0</v>
      </c>
      <c r="Z96" s="52">
        <f>SUMIF(J$7:J$68,S96,I$7:I$68)+SUMIF(N$7:N$68,S96,O$7:O$68)</f>
        <v>0</v>
      </c>
      <c r="AA96" s="47">
        <f t="shared" si="21"/>
        <v>5</v>
      </c>
    </row>
    <row r="97" spans="1:27" ht="16.5" hidden="1">
      <c r="A97" s="55"/>
      <c r="B97" s="55"/>
      <c r="C97" s="38"/>
      <c r="D97" s="39"/>
      <c r="E97" s="38"/>
      <c r="F97" s="39"/>
      <c r="G97" s="38"/>
      <c r="H97" s="39"/>
      <c r="I97" s="24">
        <f t="shared" si="10"/>
        <v>0</v>
      </c>
      <c r="J97" s="25"/>
      <c r="K97" s="26">
        <f t="shared" si="11"/>
        <v>0</v>
      </c>
      <c r="L97" s="26">
        <f t="shared" si="12"/>
        <v>0</v>
      </c>
      <c r="M97" s="27"/>
      <c r="N97" s="25"/>
      <c r="O97" s="7">
        <f t="shared" si="13"/>
        <v>0</v>
      </c>
      <c r="S97" s="48"/>
      <c r="T97" s="48"/>
      <c r="U97" s="48"/>
      <c r="V97" s="48"/>
      <c r="W97" s="48"/>
      <c r="X97" s="48"/>
      <c r="Y97" s="56"/>
      <c r="AA97" s="47">
        <f t="shared" si="21"/>
        <v>5</v>
      </c>
    </row>
    <row r="98" spans="1:27" ht="16.5" hidden="1">
      <c r="A98" s="20"/>
      <c r="B98" s="20"/>
      <c r="C98" s="38"/>
      <c r="D98" s="39"/>
      <c r="E98" s="38"/>
      <c r="F98" s="39"/>
      <c r="G98" s="38"/>
      <c r="H98" s="39"/>
      <c r="I98" s="24">
        <f t="shared" si="10"/>
        <v>0</v>
      </c>
      <c r="J98" s="25"/>
      <c r="K98" s="26">
        <f t="shared" si="11"/>
        <v>0</v>
      </c>
      <c r="L98" s="26">
        <f t="shared" si="12"/>
        <v>0</v>
      </c>
      <c r="M98" s="27"/>
      <c r="N98" s="25"/>
      <c r="O98" s="7">
        <f t="shared" si="13"/>
        <v>0</v>
      </c>
      <c r="S98" s="48"/>
      <c r="T98" s="48"/>
      <c r="U98" s="48"/>
      <c r="V98" s="48"/>
      <c r="W98" s="48"/>
      <c r="X98" s="48"/>
      <c r="Y98" s="56"/>
      <c r="AA98" s="47">
        <f t="shared" si="21"/>
        <v>5</v>
      </c>
    </row>
    <row r="99" spans="1:27" ht="16.5" hidden="1">
      <c r="A99" s="20"/>
      <c r="B99" s="20"/>
      <c r="C99" s="38"/>
      <c r="D99" s="39"/>
      <c r="E99" s="38"/>
      <c r="F99" s="39"/>
      <c r="G99" s="38"/>
      <c r="H99" s="39"/>
      <c r="I99" s="24">
        <f t="shared" si="10"/>
        <v>0</v>
      </c>
      <c r="J99" s="25"/>
      <c r="K99" s="26">
        <f t="shared" si="11"/>
        <v>0</v>
      </c>
      <c r="L99" s="26">
        <f t="shared" si="12"/>
        <v>0</v>
      </c>
      <c r="M99" s="27"/>
      <c r="N99" s="25"/>
      <c r="O99" s="7">
        <f t="shared" si="13"/>
        <v>0</v>
      </c>
      <c r="R99" s="48"/>
      <c r="S99" s="48"/>
      <c r="AA99" s="47">
        <f t="shared" si="21"/>
        <v>5</v>
      </c>
    </row>
    <row r="100" spans="1:27" ht="16.5" hidden="1">
      <c r="A100" s="20"/>
      <c r="B100" s="20"/>
      <c r="C100" s="38"/>
      <c r="D100" s="39"/>
      <c r="E100" s="38"/>
      <c r="F100" s="39"/>
      <c r="G100" s="38"/>
      <c r="H100" s="39"/>
      <c r="I100" s="24">
        <f t="shared" si="10"/>
        <v>0</v>
      </c>
      <c r="J100" s="25"/>
      <c r="K100" s="26">
        <f t="shared" si="11"/>
        <v>0</v>
      </c>
      <c r="L100" s="26">
        <f t="shared" si="12"/>
        <v>0</v>
      </c>
      <c r="M100" s="27"/>
      <c r="N100" s="25"/>
      <c r="O100" s="7">
        <f t="shared" si="13"/>
        <v>0</v>
      </c>
      <c r="R100" s="48"/>
      <c r="S100" s="48"/>
      <c r="AA100" s="47">
        <f t="shared" si="21"/>
        <v>5</v>
      </c>
    </row>
    <row r="101" spans="1:27" ht="16.5" hidden="1">
      <c r="A101" s="57"/>
      <c r="B101" s="57"/>
      <c r="C101" s="38"/>
      <c r="D101" s="39"/>
      <c r="E101" s="38"/>
      <c r="F101" s="39"/>
      <c r="G101" s="38"/>
      <c r="H101" s="39"/>
      <c r="I101" s="24">
        <f t="shared" si="10"/>
        <v>0</v>
      </c>
      <c r="J101" s="25"/>
      <c r="K101" s="26">
        <f t="shared" si="11"/>
        <v>0</v>
      </c>
      <c r="L101" s="26">
        <f t="shared" si="12"/>
        <v>0</v>
      </c>
      <c r="M101" s="27"/>
      <c r="N101" s="25"/>
      <c r="O101" s="7">
        <f t="shared" si="13"/>
        <v>0</v>
      </c>
      <c r="R101" s="48"/>
      <c r="S101" s="48"/>
      <c r="AA101" s="47">
        <f t="shared" si="21"/>
        <v>5</v>
      </c>
    </row>
    <row r="102" spans="1:27" ht="16.5" hidden="1">
      <c r="A102" s="57"/>
      <c r="B102" s="57"/>
      <c r="C102" s="38"/>
      <c r="D102" s="39"/>
      <c r="E102" s="38"/>
      <c r="F102" s="39"/>
      <c r="G102" s="38"/>
      <c r="H102" s="39"/>
      <c r="I102" s="24">
        <f t="shared" si="10"/>
        <v>0</v>
      </c>
      <c r="J102" s="25"/>
      <c r="K102" s="26">
        <f t="shared" si="11"/>
        <v>0</v>
      </c>
      <c r="L102" s="26">
        <f t="shared" si="12"/>
        <v>0</v>
      </c>
      <c r="M102" s="27"/>
      <c r="N102" s="25"/>
      <c r="O102" s="7">
        <f t="shared" si="13"/>
        <v>0</v>
      </c>
      <c r="AA102" s="47">
        <f t="shared" si="21"/>
        <v>5</v>
      </c>
    </row>
    <row r="103" spans="1:27" ht="16.5" hidden="1">
      <c r="A103" s="57"/>
      <c r="B103" s="57"/>
      <c r="C103" s="38"/>
      <c r="D103" s="39"/>
      <c r="E103" s="38"/>
      <c r="F103" s="39"/>
      <c r="G103" s="38"/>
      <c r="H103" s="39"/>
      <c r="I103" s="24">
        <f t="shared" si="10"/>
        <v>0</v>
      </c>
      <c r="J103" s="25"/>
      <c r="K103" s="26">
        <f t="shared" si="11"/>
        <v>0</v>
      </c>
      <c r="L103" s="26">
        <f t="shared" si="12"/>
        <v>0</v>
      </c>
      <c r="M103" s="27"/>
      <c r="N103" s="25"/>
      <c r="O103" s="7">
        <f t="shared" si="13"/>
        <v>0</v>
      </c>
      <c r="AA103" s="47">
        <f t="shared" si="21"/>
        <v>5</v>
      </c>
    </row>
    <row r="104" spans="1:27" ht="16.5" hidden="1">
      <c r="A104" s="57"/>
      <c r="B104" s="57"/>
      <c r="C104" s="38"/>
      <c r="D104" s="39"/>
      <c r="E104" s="38"/>
      <c r="F104" s="39"/>
      <c r="G104" s="38"/>
      <c r="H104" s="39"/>
      <c r="I104" s="24">
        <f t="shared" si="10"/>
        <v>0</v>
      </c>
      <c r="J104" s="25"/>
      <c r="K104" s="26">
        <f t="shared" si="11"/>
        <v>0</v>
      </c>
      <c r="L104" s="26">
        <f t="shared" si="12"/>
        <v>0</v>
      </c>
      <c r="M104" s="27"/>
      <c r="N104" s="25"/>
      <c r="O104" s="7">
        <f t="shared" si="13"/>
        <v>0</v>
      </c>
      <c r="AA104" s="47">
        <f t="shared" si="21"/>
        <v>5</v>
      </c>
    </row>
    <row r="105" spans="1:27" ht="16.5" hidden="1">
      <c r="A105" s="57"/>
      <c r="B105" s="57"/>
      <c r="C105" s="38"/>
      <c r="D105" s="39"/>
      <c r="E105" s="38"/>
      <c r="F105" s="39"/>
      <c r="G105" s="38"/>
      <c r="H105" s="39"/>
      <c r="I105" s="24">
        <f t="shared" si="10"/>
        <v>0</v>
      </c>
      <c r="J105" s="25"/>
      <c r="K105" s="26">
        <f t="shared" si="11"/>
        <v>0</v>
      </c>
      <c r="L105" s="26">
        <f t="shared" si="12"/>
        <v>0</v>
      </c>
      <c r="M105" s="27"/>
      <c r="N105" s="25"/>
      <c r="O105" s="7">
        <f t="shared" si="13"/>
        <v>0</v>
      </c>
      <c r="AA105" s="47">
        <f t="shared" si="21"/>
        <v>5</v>
      </c>
    </row>
    <row r="106" spans="1:27" ht="16.5" hidden="1">
      <c r="A106" s="57"/>
      <c r="B106" s="57"/>
      <c r="C106" s="38"/>
      <c r="D106" s="39"/>
      <c r="E106" s="38"/>
      <c r="F106" s="39"/>
      <c r="G106" s="38"/>
      <c r="H106" s="39"/>
      <c r="I106" s="24">
        <f t="shared" si="10"/>
        <v>0</v>
      </c>
      <c r="J106" s="25"/>
      <c r="K106" s="26">
        <f t="shared" si="11"/>
        <v>0</v>
      </c>
      <c r="L106" s="26">
        <f t="shared" si="12"/>
        <v>0</v>
      </c>
      <c r="M106" s="27"/>
      <c r="N106" s="25"/>
      <c r="O106" s="7">
        <f t="shared" si="13"/>
        <v>0</v>
      </c>
      <c r="AA106" s="47">
        <f t="shared" si="21"/>
        <v>5</v>
      </c>
    </row>
    <row r="107" spans="1:27" ht="16.5" hidden="1">
      <c r="A107" s="57"/>
      <c r="B107" s="57"/>
      <c r="C107" s="38"/>
      <c r="D107" s="39"/>
      <c r="E107" s="38"/>
      <c r="F107" s="39"/>
      <c r="G107" s="38"/>
      <c r="H107" s="39"/>
      <c r="I107" s="24">
        <f t="shared" si="10"/>
        <v>0</v>
      </c>
      <c r="J107" s="25"/>
      <c r="K107" s="26">
        <f t="shared" si="11"/>
        <v>0</v>
      </c>
      <c r="L107" s="26">
        <f t="shared" si="12"/>
        <v>0</v>
      </c>
      <c r="M107" s="27"/>
      <c r="N107" s="25"/>
      <c r="O107" s="7">
        <f t="shared" si="13"/>
        <v>0</v>
      </c>
      <c r="P107" s="1"/>
      <c r="Y107" s="1"/>
      <c r="AA107" s="47">
        <f t="shared" si="21"/>
        <v>5</v>
      </c>
    </row>
    <row r="108" spans="1:27" ht="16.5" hidden="1">
      <c r="A108" s="57"/>
      <c r="B108" s="57"/>
      <c r="C108" s="38"/>
      <c r="D108" s="39"/>
      <c r="E108" s="38"/>
      <c r="F108" s="39"/>
      <c r="G108" s="38"/>
      <c r="H108" s="39"/>
      <c r="I108" s="24">
        <f t="shared" si="10"/>
        <v>0</v>
      </c>
      <c r="J108" s="25"/>
      <c r="K108" s="26">
        <f t="shared" si="11"/>
        <v>0</v>
      </c>
      <c r="L108" s="26">
        <f t="shared" si="12"/>
        <v>0</v>
      </c>
      <c r="M108" s="27"/>
      <c r="N108" s="25"/>
      <c r="O108" s="7">
        <f t="shared" si="13"/>
        <v>0</v>
      </c>
      <c r="P108" s="1"/>
      <c r="Y108" s="1"/>
      <c r="AA108" s="47">
        <f t="shared" si="21"/>
        <v>5</v>
      </c>
    </row>
    <row r="109" spans="1:27" ht="16.5" hidden="1">
      <c r="A109" s="57"/>
      <c r="B109" s="57"/>
      <c r="C109" s="38"/>
      <c r="D109" s="39"/>
      <c r="E109" s="38"/>
      <c r="F109" s="39"/>
      <c r="G109" s="38"/>
      <c r="H109" s="39"/>
      <c r="I109" s="24">
        <f t="shared" si="10"/>
        <v>0</v>
      </c>
      <c r="J109" s="25"/>
      <c r="K109" s="26">
        <f t="shared" si="11"/>
        <v>0</v>
      </c>
      <c r="L109" s="26">
        <f t="shared" si="12"/>
        <v>0</v>
      </c>
      <c r="M109" s="27"/>
      <c r="N109" s="25"/>
      <c r="O109" s="7">
        <f t="shared" si="13"/>
        <v>0</v>
      </c>
      <c r="P109" s="1"/>
      <c r="Y109" s="1"/>
      <c r="AA109" s="47">
        <f t="shared" si="21"/>
        <v>5</v>
      </c>
    </row>
    <row r="110" spans="1:27" ht="16.5" hidden="1">
      <c r="A110" s="57"/>
      <c r="B110" s="57"/>
      <c r="C110" s="38"/>
      <c r="D110" s="39"/>
      <c r="E110" s="38"/>
      <c r="F110" s="39"/>
      <c r="G110" s="38"/>
      <c r="H110" s="39"/>
      <c r="I110" s="24">
        <f t="shared" si="10"/>
        <v>0</v>
      </c>
      <c r="J110" s="25"/>
      <c r="K110" s="26">
        <f t="shared" si="11"/>
        <v>0</v>
      </c>
      <c r="L110" s="26">
        <f t="shared" si="12"/>
        <v>0</v>
      </c>
      <c r="M110" s="27"/>
      <c r="N110" s="25"/>
      <c r="O110" s="7">
        <f t="shared" si="13"/>
        <v>0</v>
      </c>
      <c r="P110" s="1"/>
      <c r="Y110" s="1"/>
      <c r="AA110" s="47">
        <f t="shared" si="21"/>
        <v>5</v>
      </c>
    </row>
    <row r="111" spans="1:27" ht="16.5" hidden="1">
      <c r="A111" s="57"/>
      <c r="B111" s="57"/>
      <c r="C111" s="38"/>
      <c r="D111" s="39"/>
      <c r="E111" s="38"/>
      <c r="F111" s="39"/>
      <c r="G111" s="38"/>
      <c r="H111" s="39"/>
      <c r="I111" s="24">
        <f t="shared" si="10"/>
        <v>0</v>
      </c>
      <c r="J111" s="25"/>
      <c r="K111" s="26">
        <f t="shared" si="11"/>
        <v>0</v>
      </c>
      <c r="L111" s="26">
        <f t="shared" si="12"/>
        <v>0</v>
      </c>
      <c r="M111" s="27"/>
      <c r="N111" s="25"/>
      <c r="O111" s="7">
        <f t="shared" si="13"/>
        <v>0</v>
      </c>
      <c r="P111" s="1"/>
      <c r="Y111" s="1"/>
      <c r="AA111" s="47">
        <f t="shared" si="21"/>
        <v>5</v>
      </c>
    </row>
    <row r="112" spans="1:27" ht="16.5" hidden="1">
      <c r="A112" s="57"/>
      <c r="B112" s="57"/>
      <c r="C112" s="38"/>
      <c r="D112" s="39"/>
      <c r="E112" s="38"/>
      <c r="F112" s="39"/>
      <c r="G112" s="38"/>
      <c r="H112" s="39"/>
      <c r="I112" s="24">
        <f t="shared" si="10"/>
        <v>0</v>
      </c>
      <c r="J112" s="25"/>
      <c r="K112" s="26">
        <f t="shared" si="11"/>
        <v>0</v>
      </c>
      <c r="L112" s="26">
        <f t="shared" si="12"/>
        <v>0</v>
      </c>
      <c r="M112" s="27"/>
      <c r="N112" s="25"/>
      <c r="O112" s="7">
        <f t="shared" si="13"/>
        <v>0</v>
      </c>
      <c r="P112" s="1"/>
      <c r="Y112" s="1"/>
      <c r="AA112" s="47">
        <f t="shared" si="21"/>
        <v>5</v>
      </c>
    </row>
    <row r="113" spans="1:27" ht="16.5" hidden="1">
      <c r="A113" s="57"/>
      <c r="B113" s="57"/>
      <c r="C113" s="38"/>
      <c r="D113" s="39"/>
      <c r="E113" s="38"/>
      <c r="F113" s="39"/>
      <c r="G113" s="38"/>
      <c r="H113" s="39"/>
      <c r="I113" s="24">
        <f t="shared" si="10"/>
        <v>0</v>
      </c>
      <c r="J113" s="25"/>
      <c r="K113" s="26">
        <f t="shared" si="11"/>
        <v>0</v>
      </c>
      <c r="L113" s="26">
        <f t="shared" si="12"/>
        <v>0</v>
      </c>
      <c r="M113" s="27"/>
      <c r="N113" s="25"/>
      <c r="O113" s="7">
        <f t="shared" si="13"/>
        <v>0</v>
      </c>
      <c r="P113" s="1"/>
      <c r="Y113" s="1"/>
      <c r="AA113" s="47">
        <f t="shared" si="21"/>
        <v>5</v>
      </c>
    </row>
    <row r="114" spans="1:27" ht="16.5" hidden="1">
      <c r="A114" s="57"/>
      <c r="B114" s="57"/>
      <c r="C114" s="38"/>
      <c r="D114" s="39"/>
      <c r="E114" s="38"/>
      <c r="F114" s="39"/>
      <c r="G114" s="38"/>
      <c r="H114" s="39"/>
      <c r="I114" s="24">
        <f t="shared" si="10"/>
        <v>0</v>
      </c>
      <c r="J114" s="25"/>
      <c r="K114" s="26">
        <f t="shared" si="11"/>
        <v>0</v>
      </c>
      <c r="L114" s="26">
        <f t="shared" si="12"/>
        <v>0</v>
      </c>
      <c r="M114" s="27"/>
      <c r="N114" s="25"/>
      <c r="O114" s="7">
        <f t="shared" si="13"/>
        <v>0</v>
      </c>
      <c r="P114" s="1"/>
      <c r="Y114" s="1"/>
      <c r="AA114" s="47">
        <f t="shared" si="21"/>
        <v>5</v>
      </c>
    </row>
    <row r="115" spans="1:27" ht="16.5" hidden="1">
      <c r="A115" s="57"/>
      <c r="B115" s="57"/>
      <c r="C115" s="38"/>
      <c r="D115" s="39"/>
      <c r="E115" s="38"/>
      <c r="F115" s="39"/>
      <c r="G115" s="38"/>
      <c r="H115" s="39"/>
      <c r="I115" s="24">
        <f t="shared" si="10"/>
        <v>0</v>
      </c>
      <c r="J115" s="25"/>
      <c r="K115" s="26">
        <f t="shared" si="11"/>
        <v>0</v>
      </c>
      <c r="L115" s="26">
        <f t="shared" si="12"/>
        <v>0</v>
      </c>
      <c r="M115" s="27"/>
      <c r="N115" s="25"/>
      <c r="O115" s="7">
        <f t="shared" si="13"/>
        <v>0</v>
      </c>
      <c r="P115" s="1"/>
      <c r="Y115" s="1"/>
      <c r="AA115" s="47">
        <f t="shared" si="21"/>
        <v>5</v>
      </c>
    </row>
    <row r="116" spans="1:27" ht="16.5" hidden="1">
      <c r="A116" s="57"/>
      <c r="B116" s="57"/>
      <c r="C116" s="38"/>
      <c r="D116" s="39"/>
      <c r="E116" s="38"/>
      <c r="F116" s="39"/>
      <c r="G116" s="38"/>
      <c r="H116" s="39"/>
      <c r="I116" s="24">
        <f t="shared" si="10"/>
        <v>0</v>
      </c>
      <c r="J116" s="25"/>
      <c r="K116" s="26">
        <f t="shared" si="11"/>
        <v>0</v>
      </c>
      <c r="L116" s="26">
        <f t="shared" si="12"/>
        <v>0</v>
      </c>
      <c r="M116" s="27"/>
      <c r="N116" s="25"/>
      <c r="O116" s="7">
        <f t="shared" si="13"/>
        <v>0</v>
      </c>
      <c r="P116" s="1"/>
      <c r="Y116" s="1"/>
      <c r="AA116" s="47">
        <f t="shared" si="21"/>
        <v>5</v>
      </c>
    </row>
    <row r="117" spans="1:27" ht="16.5" hidden="1">
      <c r="A117" s="57"/>
      <c r="B117" s="57"/>
      <c r="C117" s="38"/>
      <c r="D117" s="39"/>
      <c r="E117" s="38"/>
      <c r="F117" s="39"/>
      <c r="G117" s="38"/>
      <c r="H117" s="39"/>
      <c r="I117" s="24">
        <f t="shared" si="10"/>
        <v>0</v>
      </c>
      <c r="J117" s="25"/>
      <c r="K117" s="26">
        <f t="shared" si="11"/>
        <v>0</v>
      </c>
      <c r="L117" s="26">
        <f t="shared" si="12"/>
        <v>0</v>
      </c>
      <c r="M117" s="27"/>
      <c r="N117" s="25"/>
      <c r="O117" s="7">
        <f t="shared" si="13"/>
        <v>0</v>
      </c>
      <c r="P117" s="1"/>
      <c r="Y117" s="1"/>
      <c r="AA117" s="47">
        <f t="shared" si="21"/>
        <v>5</v>
      </c>
    </row>
    <row r="118" spans="1:27" ht="16.5" hidden="1">
      <c r="A118" s="57"/>
      <c r="B118" s="57"/>
      <c r="C118" s="38"/>
      <c r="D118" s="39"/>
      <c r="E118" s="38"/>
      <c r="F118" s="39"/>
      <c r="G118" s="38"/>
      <c r="H118" s="39"/>
      <c r="I118" s="24">
        <f t="shared" si="10"/>
        <v>0</v>
      </c>
      <c r="J118" s="25"/>
      <c r="K118" s="26">
        <f t="shared" si="11"/>
        <v>0</v>
      </c>
      <c r="L118" s="26">
        <f t="shared" si="12"/>
        <v>0</v>
      </c>
      <c r="M118" s="27"/>
      <c r="N118" s="25"/>
      <c r="O118" s="7">
        <f t="shared" si="13"/>
        <v>0</v>
      </c>
      <c r="P118" s="1"/>
      <c r="Y118" s="1"/>
      <c r="AA118" s="47">
        <f t="shared" si="21"/>
        <v>5</v>
      </c>
    </row>
    <row r="119" spans="1:27" ht="16.5" hidden="1">
      <c r="A119" s="57"/>
      <c r="B119" s="57"/>
      <c r="C119" s="38"/>
      <c r="D119" s="39"/>
      <c r="E119" s="38"/>
      <c r="F119" s="39"/>
      <c r="G119" s="38"/>
      <c r="H119" s="39"/>
      <c r="I119" s="24">
        <f t="shared" si="10"/>
        <v>0</v>
      </c>
      <c r="J119" s="25"/>
      <c r="K119" s="26">
        <f t="shared" si="11"/>
        <v>0</v>
      </c>
      <c r="L119" s="26">
        <f t="shared" si="12"/>
        <v>0</v>
      </c>
      <c r="M119" s="27"/>
      <c r="N119" s="25"/>
      <c r="O119" s="7">
        <f t="shared" si="13"/>
        <v>0</v>
      </c>
      <c r="P119" s="1"/>
      <c r="Y119" s="1"/>
      <c r="AA119" s="47">
        <f t="shared" si="21"/>
        <v>5</v>
      </c>
    </row>
    <row r="120" spans="1:27" ht="16.5" hidden="1">
      <c r="A120" s="57"/>
      <c r="B120" s="57"/>
      <c r="C120" s="38"/>
      <c r="D120" s="39"/>
      <c r="E120" s="38"/>
      <c r="F120" s="39"/>
      <c r="G120" s="38"/>
      <c r="H120" s="39"/>
      <c r="I120" s="24">
        <f t="shared" si="10"/>
        <v>0</v>
      </c>
      <c r="J120" s="25"/>
      <c r="K120" s="26">
        <f t="shared" si="11"/>
        <v>0</v>
      </c>
      <c r="L120" s="26">
        <f t="shared" si="12"/>
        <v>0</v>
      </c>
      <c r="M120" s="27"/>
      <c r="N120" s="25"/>
      <c r="O120" s="7">
        <f t="shared" si="13"/>
        <v>0</v>
      </c>
      <c r="P120" s="1"/>
      <c r="Y120" s="1"/>
      <c r="AA120" s="47">
        <f t="shared" si="21"/>
        <v>5</v>
      </c>
    </row>
    <row r="121" spans="1:27" ht="16.5" hidden="1">
      <c r="A121" s="57"/>
      <c r="B121" s="57"/>
      <c r="C121" s="38"/>
      <c r="D121" s="39"/>
      <c r="E121" s="38"/>
      <c r="F121" s="39"/>
      <c r="G121" s="38"/>
      <c r="H121" s="39"/>
      <c r="I121" s="24">
        <f t="shared" si="10"/>
        <v>0</v>
      </c>
      <c r="J121" s="25"/>
      <c r="K121" s="26">
        <f t="shared" si="11"/>
        <v>0</v>
      </c>
      <c r="L121" s="26">
        <f t="shared" si="12"/>
        <v>0</v>
      </c>
      <c r="M121" s="27"/>
      <c r="N121" s="25"/>
      <c r="O121" s="7">
        <f t="shared" si="13"/>
        <v>0</v>
      </c>
      <c r="P121" s="1"/>
      <c r="Y121" s="1"/>
      <c r="AA121" s="47">
        <f t="shared" si="21"/>
        <v>5</v>
      </c>
    </row>
    <row r="122" spans="1:27" ht="16.5" hidden="1">
      <c r="A122" s="57"/>
      <c r="B122" s="57"/>
      <c r="C122" s="38"/>
      <c r="D122" s="39"/>
      <c r="E122" s="38"/>
      <c r="F122" s="39"/>
      <c r="G122" s="38"/>
      <c r="H122" s="39"/>
      <c r="I122" s="24">
        <f t="shared" si="10"/>
        <v>0</v>
      </c>
      <c r="J122" s="25"/>
      <c r="K122" s="26">
        <f t="shared" si="11"/>
        <v>0</v>
      </c>
      <c r="L122" s="26">
        <f t="shared" si="12"/>
        <v>0</v>
      </c>
      <c r="M122" s="27"/>
      <c r="N122" s="25"/>
      <c r="O122" s="7">
        <f t="shared" si="13"/>
        <v>0</v>
      </c>
      <c r="P122" s="1"/>
      <c r="Y122" s="1"/>
      <c r="AA122" s="47">
        <f t="shared" si="21"/>
        <v>5</v>
      </c>
    </row>
    <row r="123" spans="1:27" ht="16.5" hidden="1">
      <c r="A123" s="57"/>
      <c r="B123" s="57"/>
      <c r="C123" s="38"/>
      <c r="D123" s="39"/>
      <c r="E123" s="38"/>
      <c r="F123" s="39"/>
      <c r="G123" s="38"/>
      <c r="H123" s="39"/>
      <c r="I123" s="24">
        <f t="shared" si="10"/>
        <v>0</v>
      </c>
      <c r="J123" s="25"/>
      <c r="K123" s="26">
        <f t="shared" si="11"/>
        <v>0</v>
      </c>
      <c r="L123" s="26">
        <f t="shared" si="12"/>
        <v>0</v>
      </c>
      <c r="M123" s="27"/>
      <c r="N123" s="25"/>
      <c r="O123" s="7">
        <f t="shared" si="13"/>
        <v>0</v>
      </c>
      <c r="P123" s="1"/>
      <c r="Y123" s="1"/>
      <c r="AA123" s="47">
        <f t="shared" si="21"/>
        <v>5</v>
      </c>
    </row>
    <row r="124" spans="1:27" ht="16.5" hidden="1">
      <c r="A124" s="57"/>
      <c r="B124" s="57"/>
      <c r="C124" s="38"/>
      <c r="D124" s="39"/>
      <c r="E124" s="38"/>
      <c r="F124" s="39"/>
      <c r="G124" s="38"/>
      <c r="H124" s="39"/>
      <c r="I124" s="24">
        <f t="shared" si="10"/>
        <v>0</v>
      </c>
      <c r="J124" s="25"/>
      <c r="K124" s="26">
        <f t="shared" si="11"/>
        <v>0</v>
      </c>
      <c r="L124" s="26">
        <f t="shared" si="12"/>
        <v>0</v>
      </c>
      <c r="M124" s="27"/>
      <c r="N124" s="25"/>
      <c r="O124" s="7">
        <f t="shared" si="13"/>
        <v>0</v>
      </c>
      <c r="P124" s="1"/>
      <c r="Y124" s="1"/>
      <c r="AA124" s="47">
        <f t="shared" si="21"/>
        <v>5</v>
      </c>
    </row>
    <row r="125" spans="1:27" ht="16.5" hidden="1">
      <c r="A125" s="57"/>
      <c r="B125" s="57"/>
      <c r="C125" s="38"/>
      <c r="D125" s="39"/>
      <c r="E125" s="38"/>
      <c r="F125" s="39"/>
      <c r="G125" s="38"/>
      <c r="H125" s="39"/>
      <c r="I125" s="24">
        <f t="shared" si="10"/>
        <v>0</v>
      </c>
      <c r="J125" s="25"/>
      <c r="K125" s="26">
        <f t="shared" si="11"/>
        <v>0</v>
      </c>
      <c r="L125" s="26">
        <f t="shared" si="12"/>
        <v>0</v>
      </c>
      <c r="M125" s="27"/>
      <c r="N125" s="25"/>
      <c r="O125" s="7">
        <f t="shared" si="13"/>
        <v>0</v>
      </c>
      <c r="P125" s="1"/>
      <c r="Y125" s="1"/>
      <c r="AA125" s="47">
        <f t="shared" si="21"/>
        <v>5</v>
      </c>
    </row>
    <row r="126" spans="1:27" ht="16.5" hidden="1">
      <c r="A126" s="57"/>
      <c r="B126" s="57"/>
      <c r="C126" s="38"/>
      <c r="D126" s="39"/>
      <c r="E126" s="38"/>
      <c r="F126" s="39"/>
      <c r="G126" s="38"/>
      <c r="H126" s="39"/>
      <c r="I126" s="24">
        <f t="shared" si="10"/>
        <v>0</v>
      </c>
      <c r="J126" s="25"/>
      <c r="K126" s="26">
        <f t="shared" si="11"/>
        <v>0</v>
      </c>
      <c r="L126" s="26">
        <f t="shared" si="12"/>
        <v>0</v>
      </c>
      <c r="M126" s="27"/>
      <c r="N126" s="25"/>
      <c r="O126" s="7">
        <f t="shared" si="13"/>
        <v>0</v>
      </c>
      <c r="P126" s="1"/>
      <c r="Y126" s="1"/>
      <c r="AA126" s="47">
        <f t="shared" si="21"/>
        <v>5</v>
      </c>
    </row>
    <row r="127" spans="1:27" ht="16.5" hidden="1">
      <c r="A127" s="57"/>
      <c r="B127" s="57"/>
      <c r="C127" s="38"/>
      <c r="D127" s="39"/>
      <c r="E127" s="38"/>
      <c r="F127" s="39"/>
      <c r="G127" s="38"/>
      <c r="H127" s="39"/>
      <c r="I127" s="24">
        <f t="shared" si="10"/>
        <v>0</v>
      </c>
      <c r="J127" s="25"/>
      <c r="K127" s="26">
        <f t="shared" si="11"/>
        <v>0</v>
      </c>
      <c r="L127" s="26">
        <f t="shared" si="12"/>
        <v>0</v>
      </c>
      <c r="M127" s="27"/>
      <c r="N127" s="25"/>
      <c r="O127" s="7">
        <f t="shared" si="13"/>
        <v>0</v>
      </c>
      <c r="P127" s="1"/>
      <c r="Y127" s="1"/>
      <c r="AA127" s="47">
        <f t="shared" si="21"/>
        <v>5</v>
      </c>
    </row>
    <row r="128" spans="1:27" ht="16.5" hidden="1">
      <c r="A128" s="57"/>
      <c r="B128" s="57"/>
      <c r="C128" s="38"/>
      <c r="D128" s="39"/>
      <c r="E128" s="38"/>
      <c r="F128" s="39"/>
      <c r="G128" s="38"/>
      <c r="H128" s="39"/>
      <c r="I128" s="24">
        <f t="shared" si="10"/>
        <v>0</v>
      </c>
      <c r="J128" s="25"/>
      <c r="K128" s="26">
        <f t="shared" si="11"/>
        <v>0</v>
      </c>
      <c r="L128" s="26">
        <f t="shared" si="12"/>
        <v>0</v>
      </c>
      <c r="M128" s="27"/>
      <c r="N128" s="25"/>
      <c r="O128" s="7">
        <f t="shared" si="13"/>
        <v>0</v>
      </c>
      <c r="P128" s="1"/>
      <c r="Y128" s="1"/>
      <c r="AA128" s="47">
        <f t="shared" si="21"/>
        <v>5</v>
      </c>
    </row>
    <row r="129" spans="1:27" ht="16.5" hidden="1">
      <c r="A129" s="57"/>
      <c r="B129" s="57"/>
      <c r="C129" s="38"/>
      <c r="D129" s="39"/>
      <c r="E129" s="38"/>
      <c r="F129" s="39"/>
      <c r="G129" s="38"/>
      <c r="H129" s="39"/>
      <c r="I129" s="24">
        <f t="shared" si="10"/>
        <v>0</v>
      </c>
      <c r="J129" s="25"/>
      <c r="K129" s="26">
        <f t="shared" si="11"/>
        <v>0</v>
      </c>
      <c r="L129" s="26">
        <f t="shared" si="12"/>
        <v>0</v>
      </c>
      <c r="M129" s="27"/>
      <c r="N129" s="25"/>
      <c r="O129" s="7">
        <f t="shared" si="13"/>
        <v>0</v>
      </c>
      <c r="P129" s="1"/>
      <c r="Y129" s="1"/>
      <c r="AA129" s="47">
        <f t="shared" si="21"/>
        <v>5</v>
      </c>
    </row>
    <row r="130" spans="1:27" ht="16.5" hidden="1">
      <c r="A130" s="57"/>
      <c r="B130" s="57"/>
      <c r="C130" s="38"/>
      <c r="D130" s="39"/>
      <c r="E130" s="38"/>
      <c r="F130" s="39"/>
      <c r="G130" s="38"/>
      <c r="H130" s="39"/>
      <c r="I130" s="24">
        <f t="shared" si="10"/>
        <v>0</v>
      </c>
      <c r="J130" s="25"/>
      <c r="K130" s="26">
        <f t="shared" si="11"/>
        <v>0</v>
      </c>
      <c r="L130" s="26">
        <f t="shared" si="12"/>
        <v>0</v>
      </c>
      <c r="M130" s="27"/>
      <c r="N130" s="25"/>
      <c r="O130" s="7">
        <f t="shared" si="13"/>
        <v>0</v>
      </c>
      <c r="P130" s="1"/>
      <c r="Y130" s="1"/>
      <c r="AA130" s="47">
        <f t="shared" si="21"/>
        <v>5</v>
      </c>
    </row>
    <row r="131" spans="1:27" ht="16.5" hidden="1">
      <c r="A131" s="57"/>
      <c r="B131" s="57"/>
      <c r="C131" s="38"/>
      <c r="D131" s="39"/>
      <c r="E131" s="38"/>
      <c r="F131" s="39"/>
      <c r="G131" s="38"/>
      <c r="H131" s="39"/>
      <c r="I131" s="24">
        <f t="shared" si="10"/>
        <v>0</v>
      </c>
      <c r="J131" s="25"/>
      <c r="K131" s="26">
        <f t="shared" si="11"/>
        <v>0</v>
      </c>
      <c r="L131" s="26">
        <f t="shared" si="12"/>
        <v>0</v>
      </c>
      <c r="M131" s="27"/>
      <c r="N131" s="25"/>
      <c r="O131" s="7">
        <f t="shared" si="13"/>
        <v>0</v>
      </c>
      <c r="P131" s="1"/>
      <c r="Y131" s="1"/>
      <c r="AA131" s="47">
        <f t="shared" si="21"/>
        <v>5</v>
      </c>
    </row>
    <row r="132" spans="1:27" ht="16.5" hidden="1">
      <c r="A132" s="57"/>
      <c r="B132" s="57"/>
      <c r="C132" s="38"/>
      <c r="D132" s="39"/>
      <c r="E132" s="38"/>
      <c r="F132" s="39"/>
      <c r="G132" s="38"/>
      <c r="H132" s="39"/>
      <c r="I132" s="24">
        <f t="shared" si="10"/>
        <v>0</v>
      </c>
      <c r="J132" s="25"/>
      <c r="K132" s="26">
        <f t="shared" si="11"/>
        <v>0</v>
      </c>
      <c r="L132" s="26">
        <f t="shared" si="12"/>
        <v>0</v>
      </c>
      <c r="M132" s="27"/>
      <c r="N132" s="25"/>
      <c r="O132" s="7">
        <f t="shared" si="13"/>
        <v>0</v>
      </c>
      <c r="P132" s="1"/>
      <c r="Y132" s="1"/>
      <c r="AA132" s="47">
        <f t="shared" si="21"/>
        <v>5</v>
      </c>
    </row>
    <row r="133" spans="1:27" ht="16.5" hidden="1">
      <c r="A133" s="57"/>
      <c r="B133" s="57"/>
      <c r="C133" s="38"/>
      <c r="D133" s="39"/>
      <c r="E133" s="38"/>
      <c r="F133" s="39"/>
      <c r="G133" s="38"/>
      <c r="H133" s="39"/>
      <c r="I133" s="24">
        <f t="shared" si="10"/>
        <v>0</v>
      </c>
      <c r="J133" s="25"/>
      <c r="K133" s="26">
        <f t="shared" si="11"/>
        <v>0</v>
      </c>
      <c r="L133" s="26">
        <f t="shared" si="12"/>
        <v>0</v>
      </c>
      <c r="M133" s="27"/>
      <c r="N133" s="25"/>
      <c r="O133" s="7">
        <f t="shared" si="13"/>
        <v>0</v>
      </c>
      <c r="P133" s="1"/>
      <c r="Y133" s="1"/>
      <c r="AA133" s="47">
        <f t="shared" si="21"/>
        <v>5</v>
      </c>
    </row>
    <row r="134" spans="1:27" ht="16.5" hidden="1">
      <c r="A134" s="57"/>
      <c r="B134" s="57"/>
      <c r="C134" s="38"/>
      <c r="D134" s="39"/>
      <c r="E134" s="38"/>
      <c r="F134" s="39"/>
      <c r="G134" s="38"/>
      <c r="H134" s="39"/>
      <c r="I134" s="24">
        <f t="shared" si="10"/>
        <v>0</v>
      </c>
      <c r="J134" s="25"/>
      <c r="K134" s="26">
        <f t="shared" si="11"/>
        <v>0</v>
      </c>
      <c r="L134" s="26">
        <f t="shared" si="12"/>
        <v>0</v>
      </c>
      <c r="M134" s="27"/>
      <c r="N134" s="25"/>
      <c r="O134" s="7">
        <f t="shared" si="13"/>
        <v>0</v>
      </c>
      <c r="P134" s="1"/>
      <c r="Y134" s="1"/>
      <c r="AA134" s="47">
        <f t="shared" si="21"/>
        <v>5</v>
      </c>
    </row>
    <row r="135" spans="1:27" ht="16.5" hidden="1">
      <c r="A135" s="57"/>
      <c r="B135" s="57"/>
      <c r="C135" s="38"/>
      <c r="D135" s="39"/>
      <c r="E135" s="38"/>
      <c r="F135" s="39"/>
      <c r="G135" s="38"/>
      <c r="H135" s="39"/>
      <c r="I135" s="24">
        <f t="shared" si="10"/>
        <v>0</v>
      </c>
      <c r="J135" s="25"/>
      <c r="K135" s="26">
        <f t="shared" si="11"/>
        <v>0</v>
      </c>
      <c r="L135" s="26">
        <f t="shared" si="12"/>
        <v>0</v>
      </c>
      <c r="M135" s="27"/>
      <c r="N135" s="25"/>
      <c r="O135" s="7">
        <f t="shared" si="13"/>
        <v>0</v>
      </c>
      <c r="P135" s="1"/>
      <c r="Y135" s="1"/>
      <c r="AA135" s="47">
        <f t="shared" si="21"/>
        <v>5</v>
      </c>
    </row>
    <row r="136" spans="1:27" ht="16.5" hidden="1">
      <c r="A136" s="57"/>
      <c r="B136" s="57"/>
      <c r="C136" s="38"/>
      <c r="D136" s="39"/>
      <c r="E136" s="38"/>
      <c r="F136" s="39"/>
      <c r="G136" s="38"/>
      <c r="H136" s="39"/>
      <c r="I136" s="24">
        <f t="shared" si="10"/>
        <v>0</v>
      </c>
      <c r="J136" s="25"/>
      <c r="K136" s="26">
        <f t="shared" si="11"/>
        <v>0</v>
      </c>
      <c r="L136" s="26">
        <f t="shared" si="12"/>
        <v>0</v>
      </c>
      <c r="M136" s="27"/>
      <c r="N136" s="25"/>
      <c r="O136" s="7">
        <f t="shared" si="13"/>
        <v>0</v>
      </c>
      <c r="P136" s="1"/>
      <c r="Y136" s="1"/>
      <c r="AA136" s="47">
        <f t="shared" si="21"/>
        <v>5</v>
      </c>
    </row>
    <row r="137" spans="1:27" ht="16.5" hidden="1">
      <c r="A137" s="57"/>
      <c r="B137" s="57"/>
      <c r="C137" s="38"/>
      <c r="D137" s="39"/>
      <c r="E137" s="38"/>
      <c r="F137" s="39"/>
      <c r="G137" s="38"/>
      <c r="H137" s="39"/>
      <c r="I137" s="24">
        <f t="shared" si="10"/>
        <v>0</v>
      </c>
      <c r="J137" s="25"/>
      <c r="K137" s="26">
        <f t="shared" si="11"/>
        <v>0</v>
      </c>
      <c r="L137" s="26">
        <f t="shared" si="12"/>
        <v>0</v>
      </c>
      <c r="M137" s="27"/>
      <c r="N137" s="25"/>
      <c r="O137" s="7">
        <f t="shared" si="13"/>
        <v>0</v>
      </c>
      <c r="P137" s="1"/>
      <c r="Y137" s="1"/>
      <c r="AA137" s="47">
        <f t="shared" si="21"/>
        <v>5</v>
      </c>
    </row>
    <row r="138" spans="1:27" ht="16.5" hidden="1">
      <c r="A138" s="57"/>
      <c r="B138" s="57"/>
      <c r="C138" s="38"/>
      <c r="D138" s="39"/>
      <c r="E138" s="38"/>
      <c r="F138" s="39"/>
      <c r="G138" s="38"/>
      <c r="H138" s="39"/>
      <c r="I138" s="24">
        <f t="shared" si="10"/>
        <v>0</v>
      </c>
      <c r="J138" s="25"/>
      <c r="K138" s="26">
        <f t="shared" si="11"/>
        <v>0</v>
      </c>
      <c r="L138" s="26">
        <f t="shared" si="12"/>
        <v>0</v>
      </c>
      <c r="M138" s="27"/>
      <c r="N138" s="25"/>
      <c r="O138" s="7">
        <f t="shared" si="13"/>
        <v>0</v>
      </c>
      <c r="P138" s="1"/>
      <c r="Y138" s="1"/>
      <c r="AA138" s="47">
        <f t="shared" si="21"/>
        <v>5</v>
      </c>
    </row>
    <row r="139" spans="1:27" ht="16.5" hidden="1">
      <c r="A139" s="57"/>
      <c r="B139" s="57"/>
      <c r="C139" s="38"/>
      <c r="D139" s="39"/>
      <c r="E139" s="38"/>
      <c r="F139" s="39"/>
      <c r="G139" s="38"/>
      <c r="H139" s="39"/>
      <c r="I139" s="24">
        <f t="shared" si="10"/>
        <v>0</v>
      </c>
      <c r="J139" s="25"/>
      <c r="K139" s="26">
        <f t="shared" si="11"/>
        <v>0</v>
      </c>
      <c r="L139" s="26">
        <f t="shared" si="12"/>
        <v>0</v>
      </c>
      <c r="M139" s="27"/>
      <c r="N139" s="25"/>
      <c r="O139" s="7">
        <f t="shared" si="13"/>
        <v>0</v>
      </c>
      <c r="P139" s="1"/>
      <c r="Y139" s="1"/>
      <c r="AA139" s="47">
        <f t="shared" si="21"/>
        <v>5</v>
      </c>
    </row>
    <row r="140" spans="1:27" ht="16.5" hidden="1">
      <c r="A140" s="57"/>
      <c r="B140" s="57"/>
      <c r="C140" s="38"/>
      <c r="D140" s="39"/>
      <c r="E140" s="38"/>
      <c r="F140" s="39"/>
      <c r="G140" s="38"/>
      <c r="H140" s="39"/>
      <c r="I140" s="24">
        <f t="shared" si="10"/>
        <v>0</v>
      </c>
      <c r="J140" s="25"/>
      <c r="K140" s="26">
        <f t="shared" si="11"/>
        <v>0</v>
      </c>
      <c r="L140" s="26">
        <f t="shared" si="12"/>
        <v>0</v>
      </c>
      <c r="M140" s="27"/>
      <c r="N140" s="25"/>
      <c r="O140" s="7">
        <f t="shared" si="13"/>
        <v>0</v>
      </c>
      <c r="P140" s="1"/>
      <c r="Y140" s="1"/>
      <c r="AA140" s="47">
        <f t="shared" si="21"/>
        <v>5</v>
      </c>
    </row>
    <row r="141" spans="1:27" ht="16.5" hidden="1">
      <c r="A141" s="57"/>
      <c r="B141" s="57"/>
      <c r="C141" s="38"/>
      <c r="D141" s="39"/>
      <c r="E141" s="38"/>
      <c r="F141" s="39"/>
      <c r="G141" s="38"/>
      <c r="H141" s="39"/>
      <c r="I141" s="24">
        <f t="shared" si="10"/>
        <v>0</v>
      </c>
      <c r="J141" s="25"/>
      <c r="K141" s="26">
        <f t="shared" si="11"/>
        <v>0</v>
      </c>
      <c r="L141" s="26">
        <f t="shared" si="12"/>
        <v>0</v>
      </c>
      <c r="M141" s="27"/>
      <c r="N141" s="25"/>
      <c r="O141" s="7">
        <f t="shared" si="13"/>
        <v>0</v>
      </c>
      <c r="P141" s="1"/>
      <c r="Y141" s="1"/>
      <c r="AA141" s="47">
        <f t="shared" si="21"/>
        <v>5</v>
      </c>
    </row>
    <row r="142" spans="1:27" ht="16.5" hidden="1">
      <c r="A142" s="57"/>
      <c r="B142" s="57"/>
      <c r="C142" s="38"/>
      <c r="D142" s="39"/>
      <c r="E142" s="38"/>
      <c r="F142" s="39"/>
      <c r="G142" s="38"/>
      <c r="H142" s="39"/>
      <c r="I142" s="24">
        <f t="shared" si="10"/>
        <v>0</v>
      </c>
      <c r="J142" s="25"/>
      <c r="K142" s="26">
        <f t="shared" si="11"/>
        <v>0</v>
      </c>
      <c r="L142" s="26">
        <f t="shared" si="12"/>
        <v>0</v>
      </c>
      <c r="M142" s="27"/>
      <c r="N142" s="25"/>
      <c r="O142" s="7">
        <f t="shared" si="13"/>
        <v>0</v>
      </c>
      <c r="P142" s="1"/>
      <c r="Y142" s="1"/>
      <c r="AA142" s="47">
        <f t="shared" si="21"/>
        <v>5</v>
      </c>
    </row>
    <row r="143" spans="1:27" ht="17.25" hidden="1" thickBot="1">
      <c r="A143" s="57"/>
      <c r="B143" s="57"/>
      <c r="C143" s="58"/>
      <c r="D143" s="59"/>
      <c r="E143" s="58"/>
      <c r="F143" s="59"/>
      <c r="G143" s="58"/>
      <c r="H143" s="59"/>
      <c r="I143" s="24">
        <f t="shared" si="10"/>
        <v>0</v>
      </c>
      <c r="J143" s="25"/>
      <c r="K143" s="26">
        <f t="shared" si="11"/>
        <v>0</v>
      </c>
      <c r="L143" s="26">
        <f t="shared" si="12"/>
        <v>0</v>
      </c>
      <c r="M143" s="27"/>
      <c r="N143" s="25"/>
      <c r="O143" s="7">
        <f t="shared" si="13"/>
        <v>0</v>
      </c>
      <c r="P143" s="1"/>
      <c r="Y143" s="1"/>
      <c r="AA143" s="47">
        <f t="shared" si="21"/>
        <v>5</v>
      </c>
    </row>
    <row r="144" spans="1:27" ht="16.5">
      <c r="A144" s="57"/>
      <c r="B144" s="57"/>
      <c r="C144" s="168"/>
      <c r="D144" s="168"/>
      <c r="E144" s="168"/>
      <c r="F144" s="168"/>
      <c r="G144" s="168"/>
      <c r="H144" s="168"/>
      <c r="I144" s="24"/>
      <c r="J144" s="88"/>
      <c r="K144" s="26"/>
      <c r="L144" s="26"/>
      <c r="M144" s="27"/>
      <c r="N144" s="88"/>
      <c r="P144" s="1"/>
      <c r="Y144" s="1"/>
      <c r="AA144" s="169"/>
    </row>
    <row r="145" spans="1:27" ht="16.5">
      <c r="A145" s="57"/>
      <c r="B145" s="170"/>
      <c r="C145" s="171"/>
      <c r="D145" s="171"/>
      <c r="E145" s="171"/>
      <c r="F145" s="171"/>
      <c r="G145" s="177"/>
      <c r="H145" s="178"/>
      <c r="I145" s="24"/>
      <c r="J145" s="88"/>
      <c r="K145" s="26"/>
      <c r="L145" s="26"/>
      <c r="M145" s="27"/>
      <c r="N145" s="88"/>
      <c r="P145" s="1"/>
      <c r="Y145" s="1"/>
      <c r="AA145" s="169"/>
    </row>
    <row r="146" spans="1:27" ht="16.5">
      <c r="A146" s="57"/>
      <c r="B146" s="172"/>
      <c r="C146" s="173" t="s">
        <v>89</v>
      </c>
      <c r="D146" s="173"/>
      <c r="E146" s="173"/>
      <c r="F146" s="173"/>
      <c r="G146" s="168"/>
      <c r="H146" s="179"/>
      <c r="I146" s="24"/>
      <c r="J146" s="88"/>
      <c r="K146" s="26"/>
      <c r="L146" s="26"/>
      <c r="M146" s="27"/>
      <c r="N146" s="88"/>
      <c r="P146" s="1"/>
      <c r="Y146" s="1"/>
      <c r="AA146" s="169"/>
    </row>
    <row r="147" spans="1:27" ht="16.5">
      <c r="A147" s="57"/>
      <c r="B147" s="172"/>
      <c r="C147" s="173" t="s">
        <v>90</v>
      </c>
      <c r="D147" s="173"/>
      <c r="E147" s="173"/>
      <c r="F147" s="173"/>
      <c r="G147" s="168"/>
      <c r="H147" s="179"/>
      <c r="I147" s="24"/>
      <c r="J147" s="88"/>
      <c r="K147" s="26"/>
      <c r="L147" s="26"/>
      <c r="M147" s="27"/>
      <c r="N147" s="88"/>
      <c r="P147" s="1"/>
      <c r="Y147" s="1"/>
      <c r="AA147" s="169"/>
    </row>
    <row r="148" spans="1:27" ht="16.5">
      <c r="A148" s="57"/>
      <c r="B148" s="172"/>
      <c r="C148" s="173" t="s">
        <v>91</v>
      </c>
      <c r="D148" s="173"/>
      <c r="E148" s="173"/>
      <c r="F148" s="173"/>
      <c r="G148" s="168"/>
      <c r="H148" s="179"/>
      <c r="I148" s="24"/>
      <c r="J148" s="88"/>
      <c r="K148" s="26"/>
      <c r="L148" s="26"/>
      <c r="M148" s="27"/>
      <c r="N148" s="88"/>
      <c r="P148" s="1"/>
      <c r="Y148" s="1"/>
      <c r="AA148" s="169"/>
    </row>
    <row r="149" spans="1:27" ht="16.5">
      <c r="A149" s="57"/>
      <c r="B149" s="172"/>
      <c r="C149" s="173" t="s">
        <v>92</v>
      </c>
      <c r="D149" s="173"/>
      <c r="E149" s="173"/>
      <c r="F149" s="173"/>
      <c r="G149" s="168"/>
      <c r="H149" s="179"/>
      <c r="I149" s="24"/>
      <c r="J149" s="88"/>
      <c r="K149" s="26"/>
      <c r="L149" s="26"/>
      <c r="M149" s="27"/>
      <c r="N149" s="88"/>
      <c r="P149" s="1"/>
      <c r="Y149" s="1"/>
      <c r="AA149" s="169"/>
    </row>
    <row r="150" spans="1:27" ht="16.5">
      <c r="A150" s="57"/>
      <c r="B150" s="174"/>
      <c r="C150" s="175"/>
      <c r="D150" s="175"/>
      <c r="E150" s="175"/>
      <c r="F150" s="175"/>
      <c r="G150" s="180"/>
      <c r="H150" s="181"/>
      <c r="I150" s="24"/>
      <c r="J150" s="88"/>
      <c r="K150" s="26"/>
      <c r="L150" s="26"/>
      <c r="M150" s="27"/>
      <c r="N150" s="88"/>
      <c r="P150" s="1"/>
      <c r="Y150" s="1"/>
      <c r="AA150" s="169"/>
    </row>
    <row r="151" spans="1:27" ht="16.5">
      <c r="A151" s="57"/>
      <c r="B151" s="57"/>
      <c r="J151" s="5"/>
      <c r="K151" s="6"/>
      <c r="L151" s="6"/>
      <c r="M151" s="5"/>
      <c r="N151" s="5"/>
      <c r="P151" s="1"/>
      <c r="Y151" s="1"/>
      <c r="AA151" s="1"/>
    </row>
    <row r="152" spans="1:27" ht="30" customHeight="1">
      <c r="A152" s="257" t="s">
        <v>73</v>
      </c>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row>
    <row r="153" ht="17.25" thickBot="1">
      <c r="A153" s="104"/>
    </row>
    <row r="154" spans="3:8" ht="17.25" thickBot="1">
      <c r="C154" s="237" t="s">
        <v>80</v>
      </c>
      <c r="D154" s="238"/>
      <c r="E154" s="238"/>
      <c r="F154" s="238"/>
      <c r="G154" s="238"/>
      <c r="H154" s="239"/>
    </row>
    <row r="155" spans="1:22" ht="17.25" thickBot="1">
      <c r="A155" s="105" t="s">
        <v>2</v>
      </c>
      <c r="B155" s="105" t="s">
        <v>3</v>
      </c>
      <c r="C155" s="242" t="s">
        <v>38</v>
      </c>
      <c r="D155" s="242"/>
      <c r="E155" s="258" t="s">
        <v>39</v>
      </c>
      <c r="F155" s="258"/>
      <c r="G155" s="244" t="s">
        <v>40</v>
      </c>
      <c r="H155" s="244"/>
      <c r="I155" s="120" t="s">
        <v>37</v>
      </c>
      <c r="J155" s="107" t="s">
        <v>8</v>
      </c>
      <c r="K155" s="240"/>
      <c r="L155" s="240"/>
      <c r="M155" s="108"/>
      <c r="N155" s="107" t="s">
        <v>60</v>
      </c>
      <c r="O155" s="120" t="s">
        <v>37</v>
      </c>
      <c r="P155" s="109"/>
      <c r="Q155" s="109"/>
      <c r="R155" s="109"/>
      <c r="S155" s="109"/>
      <c r="T155" s="109"/>
      <c r="U155" s="109"/>
      <c r="V155" s="109"/>
    </row>
    <row r="156" spans="1:29" ht="16.5" hidden="1">
      <c r="A156" s="241"/>
      <c r="B156" s="117"/>
      <c r="C156" s="121"/>
      <c r="D156" s="122"/>
      <c r="E156" s="121"/>
      <c r="F156" s="122"/>
      <c r="G156" s="121"/>
      <c r="H156" s="122"/>
      <c r="I156" s="139">
        <f>IF(C156&gt;D156,1,0)+IF(E156&gt;F156,1,0)+IF(G156&gt;H156,1,0)</f>
        <v>0</v>
      </c>
      <c r="J156" s="119"/>
      <c r="K156" s="139">
        <f>IF(C156&gt;D156,1,0)+IF(E156&gt;F156,1,0)+IF(G156&gt;H156,1,0)</f>
        <v>0</v>
      </c>
      <c r="L156" s="139">
        <f>IF(D156&gt;C156,1,0)+IF(F156&gt;E156,1,0)+IF(H156&gt;G156,1,0)</f>
        <v>0</v>
      </c>
      <c r="M156" s="111"/>
      <c r="N156" s="119"/>
      <c r="O156" s="139">
        <f>IF(D156&gt;C156,1)+IF(F156&gt;E156,1)+IF(H156&gt;G156,1)</f>
        <v>0</v>
      </c>
      <c r="P156" s="133"/>
      <c r="Q156" s="131"/>
      <c r="R156" s="109"/>
      <c r="S156" s="131"/>
      <c r="T156" s="17"/>
      <c r="U156" s="109"/>
      <c r="V156" s="109"/>
      <c r="AC156" s="106">
        <v>1</v>
      </c>
    </row>
    <row r="157" spans="1:29" ht="17.25" hidden="1" thickBot="1">
      <c r="A157" s="241"/>
      <c r="B157" s="118"/>
      <c r="C157" s="123"/>
      <c r="D157" s="124"/>
      <c r="E157" s="123"/>
      <c r="F157" s="124"/>
      <c r="G157" s="123"/>
      <c r="H157" s="124"/>
      <c r="I157" s="139">
        <f>IF(C157&gt;D157,1,0)+IF(E157&gt;F157,1,0)+IF(G157&gt;H157,1,0)</f>
        <v>0</v>
      </c>
      <c r="J157" s="119"/>
      <c r="K157" s="139">
        <f>IF(C157&gt;D157,1,0)+IF(E157&gt;F157,1,0)+IF(G157&gt;H157,1,0)</f>
        <v>0</v>
      </c>
      <c r="L157" s="139">
        <f>IF(D157&gt;C157,1,0)+IF(F157&gt;E157,1,0)+IF(H157&gt;G157,1,0)</f>
        <v>0</v>
      </c>
      <c r="M157" s="111"/>
      <c r="N157" s="119"/>
      <c r="O157" s="139">
        <f>IF(D157&gt;C157,1)+IF(F157&gt;E157,1)+IF(H157&gt;G157,1)</f>
        <v>0</v>
      </c>
      <c r="P157" s="133"/>
      <c r="Q157" s="131"/>
      <c r="R157" s="109"/>
      <c r="S157" s="131"/>
      <c r="T157" s="17"/>
      <c r="U157" s="109"/>
      <c r="V157" s="109"/>
      <c r="AC157" s="106">
        <v>1</v>
      </c>
    </row>
    <row r="158" spans="1:22" ht="17.25" hidden="1" thickBot="1">
      <c r="A158" s="17"/>
      <c r="B158" s="17"/>
      <c r="C158" s="109"/>
      <c r="D158" s="109"/>
      <c r="E158" s="109"/>
      <c r="F158" s="109"/>
      <c r="G158" s="109"/>
      <c r="H158" s="109"/>
      <c r="I158" s="139"/>
      <c r="J158" s="139"/>
      <c r="K158" s="139"/>
      <c r="L158" s="139"/>
      <c r="M158" s="109"/>
      <c r="N158" s="139"/>
      <c r="O158" s="139"/>
      <c r="P158" s="109"/>
      <c r="Q158" s="109"/>
      <c r="R158" s="109"/>
      <c r="S158" s="131"/>
      <c r="T158" s="109"/>
      <c r="U158" s="109"/>
      <c r="V158" s="109"/>
    </row>
    <row r="159" spans="1:22" ht="17.25" thickBot="1">
      <c r="A159" s="17" t="s">
        <v>82</v>
      </c>
      <c r="B159" s="118">
        <v>2</v>
      </c>
      <c r="C159" s="163">
        <v>21</v>
      </c>
      <c r="D159" s="164">
        <v>25</v>
      </c>
      <c r="E159" s="163">
        <v>23</v>
      </c>
      <c r="F159" s="164">
        <v>25</v>
      </c>
      <c r="G159" s="163"/>
      <c r="H159" s="164"/>
      <c r="I159" s="139">
        <f>IF(C159&gt;D159,1,0)+IF(E159&gt;F159,1,0)+IF(G159&gt;H159,1,0)</f>
        <v>0</v>
      </c>
      <c r="J159" s="106" t="str">
        <f>S8</f>
        <v>LOSG</v>
      </c>
      <c r="K159" s="139">
        <f>IF(C159&gt;D159,1,0)+IF(E159&gt;F159,1,0)+IF(G159&gt;H159,1,0)</f>
        <v>0</v>
      </c>
      <c r="L159" s="139">
        <f>IF(D159&gt;C159,1,0)+IF(F159&gt;E159,1,0)+IF(H159&gt;G159,1,0)</f>
        <v>2</v>
      </c>
      <c r="M159" s="111"/>
      <c r="N159" s="106" t="str">
        <f>S83</f>
        <v>Ixelles</v>
      </c>
      <c r="O159" s="139">
        <f>IF(D159&gt;C159,1)+IF(F159&gt;E159,1)+IF(H159&gt;G159,1)</f>
        <v>2</v>
      </c>
      <c r="P159" s="132" t="s">
        <v>49</v>
      </c>
      <c r="Q159" s="109"/>
      <c r="R159" s="109"/>
      <c r="S159" s="131"/>
      <c r="T159" s="109"/>
      <c r="U159" s="109"/>
      <c r="V159" s="109"/>
    </row>
    <row r="160" spans="1:22" ht="17.25" thickBot="1">
      <c r="A160" s="112"/>
      <c r="B160" s="112"/>
      <c r="C160" s="113"/>
      <c r="D160" s="113"/>
      <c r="E160" s="113"/>
      <c r="F160" s="113"/>
      <c r="G160" s="113"/>
      <c r="H160" s="113"/>
      <c r="I160" s="114"/>
      <c r="J160" s="115"/>
      <c r="K160" s="116"/>
      <c r="L160" s="116"/>
      <c r="M160" s="115"/>
      <c r="N160" s="115"/>
      <c r="O160" s="17"/>
      <c r="P160" s="109"/>
      <c r="Q160" s="109"/>
      <c r="R160" s="109"/>
      <c r="S160" s="109"/>
      <c r="T160" s="109"/>
      <c r="U160" s="109"/>
      <c r="V160" s="109"/>
    </row>
    <row r="161" spans="4:6" ht="17.25" thickBot="1">
      <c r="D161" s="254" t="s">
        <v>81</v>
      </c>
      <c r="E161" s="255"/>
      <c r="F161" s="256"/>
    </row>
    <row r="162" spans="4:6" ht="16.5">
      <c r="D162" s="78" t="s">
        <v>42</v>
      </c>
      <c r="E162" s="252" t="s">
        <v>12</v>
      </c>
      <c r="F162" s="253"/>
    </row>
    <row r="163" spans="4:7" ht="16.5">
      <c r="D163" s="134">
        <v>1</v>
      </c>
      <c r="E163" s="248" t="str">
        <f>IF(I159+O159&gt;0,IF(I159&gt;O159,J159,N159),"?")</f>
        <v>Ixelles</v>
      </c>
      <c r="F163" s="249"/>
      <c r="G163" s="140"/>
    </row>
    <row r="164" spans="4:6" ht="17.25" thickBot="1">
      <c r="D164" s="135">
        <v>2</v>
      </c>
      <c r="E164" s="250" t="str">
        <f>IF(I159+O159&gt;0,IF(O159&gt;I159,J159,N159),"?")</f>
        <v>LOSG</v>
      </c>
      <c r="F164" s="251"/>
    </row>
  </sheetData>
  <sheetProtection/>
  <mergeCells count="25">
    <mergeCell ref="AB8:AC8"/>
    <mergeCell ref="AB83:AC83"/>
    <mergeCell ref="A1:AA2"/>
    <mergeCell ref="C5:F5"/>
    <mergeCell ref="C6:D6"/>
    <mergeCell ref="E6:F6"/>
    <mergeCell ref="G6:H6"/>
    <mergeCell ref="K6:M6"/>
    <mergeCell ref="K155:L155"/>
    <mergeCell ref="A77:AA78"/>
    <mergeCell ref="C80:F80"/>
    <mergeCell ref="C81:D81"/>
    <mergeCell ref="E81:F81"/>
    <mergeCell ref="G81:H81"/>
    <mergeCell ref="K81:M81"/>
    <mergeCell ref="A152:AA152"/>
    <mergeCell ref="C154:H154"/>
    <mergeCell ref="C155:D155"/>
    <mergeCell ref="E164:F164"/>
    <mergeCell ref="E155:F155"/>
    <mergeCell ref="G155:H155"/>
    <mergeCell ref="A156:A157"/>
    <mergeCell ref="D161:F161"/>
    <mergeCell ref="E162:F162"/>
    <mergeCell ref="E163:F163"/>
  </mergeCells>
  <dataValidations count="2">
    <dataValidation type="list" allowBlank="1" showInputMessage="1" showErrorMessage="1" sqref="N82:N91 J82:J91">
      <formula1>$S$83:$S$91</formula1>
    </dataValidation>
    <dataValidation type="list" allowBlank="1" showInputMessage="1" showErrorMessage="1" sqref="J7:J73 J92:J150 N7:N73 N92:N150">
      <formula1>$S$8:$S$21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3"/>
  <drawing r:id="rId2"/>
  <legacyDrawing r:id="rId1"/>
</worksheet>
</file>

<file path=xl/worksheets/sheet5.xml><?xml version="1.0" encoding="utf-8"?>
<worksheet xmlns="http://schemas.openxmlformats.org/spreadsheetml/2006/main" xmlns:r="http://schemas.openxmlformats.org/officeDocument/2006/relationships">
  <dimension ref="A1:R22"/>
  <sheetViews>
    <sheetView zoomScalePageLayoutView="0" workbookViewId="0" topLeftCell="A1">
      <selection activeCell="K28" sqref="K28"/>
    </sheetView>
  </sheetViews>
  <sheetFormatPr defaultColWidth="11.421875" defaultRowHeight="15"/>
  <cols>
    <col min="5" max="5" width="16.8515625" style="0" customWidth="1"/>
    <col min="6" max="6" width="3.28125" style="0" customWidth="1"/>
    <col min="11" max="11" width="18.140625" style="0" customWidth="1"/>
    <col min="12" max="12" width="4.00390625" style="0" customWidth="1"/>
    <col min="17" max="17" width="17.00390625" style="0" customWidth="1"/>
  </cols>
  <sheetData>
    <row r="1" spans="1:18" ht="20.25">
      <c r="A1" s="278" t="s">
        <v>97</v>
      </c>
      <c r="B1" s="279"/>
      <c r="C1" s="279"/>
      <c r="D1" s="279"/>
      <c r="E1" s="279"/>
      <c r="F1" s="279"/>
      <c r="G1" s="279"/>
      <c r="H1" s="279"/>
      <c r="I1" s="279"/>
      <c r="J1" s="279"/>
      <c r="K1" s="279"/>
      <c r="L1" s="279"/>
      <c r="M1" s="279"/>
      <c r="N1" s="279"/>
      <c r="O1" s="279"/>
      <c r="P1" s="279"/>
      <c r="Q1" s="279"/>
      <c r="R1" s="279"/>
    </row>
    <row r="2" spans="1:18" s="92" customFormat="1" ht="21" thickBot="1">
      <c r="A2" s="197"/>
      <c r="B2" s="198"/>
      <c r="C2" s="198"/>
      <c r="D2" s="198"/>
      <c r="E2" s="198"/>
      <c r="F2" s="198"/>
      <c r="G2" s="198"/>
      <c r="H2" s="198"/>
      <c r="I2" s="198"/>
      <c r="J2" s="198"/>
      <c r="K2" s="198"/>
      <c r="L2" s="198"/>
      <c r="M2" s="198"/>
      <c r="N2" s="198"/>
      <c r="O2" s="198"/>
      <c r="P2" s="198"/>
      <c r="Q2" s="198"/>
      <c r="R2" s="198"/>
    </row>
    <row r="3" spans="1:17" ht="15.75" thickBot="1">
      <c r="A3" s="269" t="s">
        <v>45</v>
      </c>
      <c r="B3" s="270"/>
      <c r="C3" s="270"/>
      <c r="D3" s="271"/>
      <c r="E3" s="89" t="s">
        <v>46</v>
      </c>
      <c r="F3" s="90"/>
      <c r="G3" s="272" t="s">
        <v>47</v>
      </c>
      <c r="H3" s="273"/>
      <c r="I3" s="273"/>
      <c r="J3" s="274"/>
      <c r="K3" s="89" t="s">
        <v>46</v>
      </c>
      <c r="L3" s="90"/>
      <c r="M3" s="275" t="s">
        <v>48</v>
      </c>
      <c r="N3" s="276"/>
      <c r="O3" s="276"/>
      <c r="P3" s="277"/>
      <c r="Q3" s="89" t="s">
        <v>46</v>
      </c>
    </row>
    <row r="4" spans="1:17" ht="15">
      <c r="A4" s="191" t="s">
        <v>99</v>
      </c>
      <c r="B4" s="199" t="s">
        <v>85</v>
      </c>
      <c r="C4" s="25" t="s">
        <v>33</v>
      </c>
      <c r="D4" s="25" t="s">
        <v>69</v>
      </c>
      <c r="E4" s="201" t="s">
        <v>102</v>
      </c>
      <c r="F4" s="91"/>
      <c r="G4" s="191" t="s">
        <v>99</v>
      </c>
      <c r="H4" s="199" t="s">
        <v>85</v>
      </c>
      <c r="I4" s="25" t="s">
        <v>31</v>
      </c>
      <c r="J4" s="25" t="s">
        <v>64</v>
      </c>
      <c r="K4" s="202" t="s">
        <v>104</v>
      </c>
      <c r="L4" s="91"/>
      <c r="M4" s="191" t="s">
        <v>99</v>
      </c>
      <c r="N4" s="194" t="s">
        <v>85</v>
      </c>
      <c r="O4" s="25" t="s">
        <v>19</v>
      </c>
      <c r="P4" s="25" t="s">
        <v>52</v>
      </c>
      <c r="Q4" s="202" t="s">
        <v>103</v>
      </c>
    </row>
    <row r="5" spans="1:17" ht="15">
      <c r="A5" s="191" t="s">
        <v>99</v>
      </c>
      <c r="B5" s="194" t="s">
        <v>86</v>
      </c>
      <c r="C5" s="25" t="s">
        <v>30</v>
      </c>
      <c r="D5" s="25" t="s">
        <v>63</v>
      </c>
      <c r="E5" s="201" t="s">
        <v>102</v>
      </c>
      <c r="F5" s="91"/>
      <c r="G5" s="191" t="s">
        <v>99</v>
      </c>
      <c r="H5" s="194" t="s">
        <v>86</v>
      </c>
      <c r="I5" s="25" t="s">
        <v>74</v>
      </c>
      <c r="J5" s="25" t="s">
        <v>33</v>
      </c>
      <c r="K5" s="202" t="s">
        <v>104</v>
      </c>
      <c r="L5" s="91"/>
      <c r="M5" s="191" t="s">
        <v>99</v>
      </c>
      <c r="N5" s="194" t="s">
        <v>86</v>
      </c>
      <c r="O5" s="25" t="s">
        <v>69</v>
      </c>
      <c r="P5" s="25" t="s">
        <v>31</v>
      </c>
      <c r="Q5" s="202" t="s">
        <v>103</v>
      </c>
    </row>
    <row r="6" spans="1:17" ht="15">
      <c r="A6" s="191" t="s">
        <v>99</v>
      </c>
      <c r="B6" s="194" t="s">
        <v>61</v>
      </c>
      <c r="C6" s="25" t="s">
        <v>52</v>
      </c>
      <c r="D6" s="25" t="s">
        <v>30</v>
      </c>
      <c r="E6" s="201" t="s">
        <v>102</v>
      </c>
      <c r="F6" s="91"/>
      <c r="G6" s="191" t="s">
        <v>99</v>
      </c>
      <c r="H6" s="199" t="s">
        <v>61</v>
      </c>
      <c r="I6" s="25" t="s">
        <v>64</v>
      </c>
      <c r="J6" s="25" t="s">
        <v>74</v>
      </c>
      <c r="K6" s="201" t="s">
        <v>105</v>
      </c>
      <c r="L6" s="91"/>
      <c r="M6" s="191" t="s">
        <v>99</v>
      </c>
      <c r="N6" s="194" t="s">
        <v>61</v>
      </c>
      <c r="O6" s="146" t="s">
        <v>19</v>
      </c>
      <c r="P6" s="146" t="s">
        <v>63</v>
      </c>
      <c r="Q6" s="202" t="s">
        <v>103</v>
      </c>
    </row>
    <row r="7" spans="1:17" ht="15">
      <c r="A7" s="191" t="s">
        <v>99</v>
      </c>
      <c r="B7" s="199" t="s">
        <v>54</v>
      </c>
      <c r="C7" s="25" t="s">
        <v>64</v>
      </c>
      <c r="D7" s="25" t="s">
        <v>69</v>
      </c>
      <c r="E7" s="201" t="s">
        <v>102</v>
      </c>
      <c r="F7" s="91"/>
      <c r="G7" s="191" t="s">
        <v>99</v>
      </c>
      <c r="H7" s="194" t="s">
        <v>54</v>
      </c>
      <c r="I7" s="97" t="s">
        <v>19</v>
      </c>
      <c r="J7" s="97" t="s">
        <v>30</v>
      </c>
      <c r="K7" s="201" t="s">
        <v>105</v>
      </c>
      <c r="L7" s="91"/>
      <c r="M7" s="191" t="s">
        <v>99</v>
      </c>
      <c r="N7" s="194" t="s">
        <v>54</v>
      </c>
      <c r="O7" s="25" t="s">
        <v>31</v>
      </c>
      <c r="P7" s="25" t="s">
        <v>33</v>
      </c>
      <c r="Q7" s="202" t="s">
        <v>104</v>
      </c>
    </row>
    <row r="8" spans="1:17" ht="15">
      <c r="A8" s="191" t="s">
        <v>99</v>
      </c>
      <c r="B8" s="194" t="s">
        <v>58</v>
      </c>
      <c r="C8" s="25" t="s">
        <v>33</v>
      </c>
      <c r="D8" s="25" t="s">
        <v>64</v>
      </c>
      <c r="E8" s="201" t="s">
        <v>103</v>
      </c>
      <c r="F8" s="91"/>
      <c r="G8" s="191" t="s">
        <v>99</v>
      </c>
      <c r="H8" s="194" t="s">
        <v>58</v>
      </c>
      <c r="I8" s="25" t="s">
        <v>69</v>
      </c>
      <c r="J8" s="25" t="s">
        <v>74</v>
      </c>
      <c r="K8" s="201" t="s">
        <v>105</v>
      </c>
      <c r="L8" s="91"/>
      <c r="M8" s="191" t="s">
        <v>99</v>
      </c>
      <c r="N8" s="194" t="s">
        <v>58</v>
      </c>
      <c r="O8" s="25" t="s">
        <v>63</v>
      </c>
      <c r="P8" s="25" t="s">
        <v>52</v>
      </c>
      <c r="Q8" s="202" t="s">
        <v>104</v>
      </c>
    </row>
    <row r="9" spans="1:17" ht="15">
      <c r="A9" s="193"/>
      <c r="B9" s="20"/>
      <c r="C9" s="200"/>
      <c r="D9" s="200"/>
      <c r="E9" s="91"/>
      <c r="F9" s="91"/>
      <c r="G9" s="193"/>
      <c r="H9" s="194"/>
      <c r="I9" s="88"/>
      <c r="J9" s="88"/>
      <c r="K9" s="91"/>
      <c r="L9" s="91"/>
      <c r="M9" s="191" t="s">
        <v>99</v>
      </c>
      <c r="N9" s="194" t="s">
        <v>59</v>
      </c>
      <c r="O9" s="25" t="s">
        <v>74</v>
      </c>
      <c r="P9" s="25" t="s">
        <v>31</v>
      </c>
      <c r="Q9" s="202" t="s">
        <v>103</v>
      </c>
    </row>
    <row r="10" spans="1:17" ht="15">
      <c r="A10" s="193"/>
      <c r="B10" s="192"/>
      <c r="C10" s="88"/>
      <c r="D10" s="88"/>
      <c r="E10" s="91"/>
      <c r="F10" s="91"/>
      <c r="G10" s="191" t="s">
        <v>99</v>
      </c>
      <c r="H10" s="192" t="s">
        <v>82</v>
      </c>
      <c r="I10" s="280" t="s">
        <v>98</v>
      </c>
      <c r="J10" s="281"/>
      <c r="K10" s="201" t="s">
        <v>105</v>
      </c>
      <c r="L10" s="91"/>
      <c r="M10" s="193"/>
      <c r="N10" s="192"/>
      <c r="O10" s="196"/>
      <c r="P10" s="196"/>
      <c r="Q10" s="91"/>
    </row>
    <row r="11" spans="1:17" ht="15">
      <c r="A11" s="193"/>
      <c r="B11" s="192"/>
      <c r="C11" s="88"/>
      <c r="D11" s="88"/>
      <c r="E11" s="136"/>
      <c r="F11" s="91"/>
      <c r="G11" s="193"/>
      <c r="H11" s="192"/>
      <c r="I11" s="88"/>
      <c r="J11" s="88"/>
      <c r="K11" s="91"/>
      <c r="L11" s="91"/>
      <c r="M11" s="193"/>
      <c r="N11" s="192"/>
      <c r="O11" s="88"/>
      <c r="P11" s="88"/>
      <c r="Q11" s="91"/>
    </row>
    <row r="12" spans="1:18" ht="20.25">
      <c r="A12" s="278" t="s">
        <v>100</v>
      </c>
      <c r="B12" s="279"/>
      <c r="C12" s="279"/>
      <c r="D12" s="279"/>
      <c r="E12" s="279"/>
      <c r="F12" s="279"/>
      <c r="G12" s="279"/>
      <c r="H12" s="279"/>
      <c r="I12" s="279"/>
      <c r="J12" s="279"/>
      <c r="K12" s="279"/>
      <c r="L12" s="279"/>
      <c r="M12" s="279"/>
      <c r="N12" s="279"/>
      <c r="O12" s="279"/>
      <c r="P12" s="279"/>
      <c r="Q12" s="279"/>
      <c r="R12" s="279"/>
    </row>
    <row r="13" spans="1:18" ht="21" thickBot="1">
      <c r="A13" s="197"/>
      <c r="B13" s="198"/>
      <c r="C13" s="198"/>
      <c r="D13" s="198"/>
      <c r="E13" s="198"/>
      <c r="F13" s="198"/>
      <c r="G13" s="198"/>
      <c r="H13" s="198"/>
      <c r="I13" s="198"/>
      <c r="J13" s="198"/>
      <c r="K13" s="198"/>
      <c r="L13" s="198"/>
      <c r="M13" s="198"/>
      <c r="N13" s="198"/>
      <c r="O13" s="198"/>
      <c r="P13" s="198"/>
      <c r="Q13" s="198"/>
      <c r="R13" s="198"/>
    </row>
    <row r="14" spans="1:17" ht="15.75" thickBot="1">
      <c r="A14" s="269" t="s">
        <v>45</v>
      </c>
      <c r="B14" s="270"/>
      <c r="C14" s="270"/>
      <c r="D14" s="271"/>
      <c r="E14" s="89" t="s">
        <v>46</v>
      </c>
      <c r="F14" s="90"/>
      <c r="G14" s="272" t="s">
        <v>47</v>
      </c>
      <c r="H14" s="273"/>
      <c r="I14" s="273"/>
      <c r="J14" s="274"/>
      <c r="K14" s="89" t="s">
        <v>46</v>
      </c>
      <c r="L14" s="90"/>
      <c r="M14" s="275" t="s">
        <v>48</v>
      </c>
      <c r="N14" s="276"/>
      <c r="O14" s="276"/>
      <c r="P14" s="277"/>
      <c r="Q14" s="89" t="s">
        <v>46</v>
      </c>
    </row>
    <row r="15" spans="1:17" ht="15">
      <c r="A15" s="195" t="s">
        <v>101</v>
      </c>
      <c r="B15" s="199" t="s">
        <v>85</v>
      </c>
      <c r="C15" s="25" t="s">
        <v>69</v>
      </c>
      <c r="D15" s="25" t="s">
        <v>84</v>
      </c>
      <c r="E15" s="201" t="s">
        <v>106</v>
      </c>
      <c r="F15" s="90"/>
      <c r="G15" s="203"/>
      <c r="H15" s="203"/>
      <c r="I15" s="204"/>
      <c r="J15" s="204"/>
      <c r="K15" s="203"/>
      <c r="L15" s="90"/>
      <c r="M15" s="203"/>
      <c r="N15" s="203"/>
      <c r="O15" s="203"/>
      <c r="P15" s="203"/>
      <c r="Q15" s="89"/>
    </row>
    <row r="16" spans="1:17" ht="15">
      <c r="A16" s="195" t="s">
        <v>101</v>
      </c>
      <c r="B16" s="194" t="s">
        <v>75</v>
      </c>
      <c r="C16" s="25" t="s">
        <v>63</v>
      </c>
      <c r="D16" s="25" t="s">
        <v>83</v>
      </c>
      <c r="E16" s="201" t="s">
        <v>106</v>
      </c>
      <c r="F16" s="91"/>
      <c r="G16" s="193"/>
      <c r="H16" s="20"/>
      <c r="I16" s="88"/>
      <c r="J16" s="88"/>
      <c r="K16" s="91"/>
      <c r="L16" s="91"/>
      <c r="M16" s="195" t="s">
        <v>101</v>
      </c>
      <c r="N16" s="194" t="s">
        <v>75</v>
      </c>
      <c r="O16" s="25" t="s">
        <v>32</v>
      </c>
      <c r="P16" s="25" t="s">
        <v>30</v>
      </c>
      <c r="Q16" s="201" t="s">
        <v>108</v>
      </c>
    </row>
    <row r="17" spans="1:17" ht="15">
      <c r="A17" s="195" t="s">
        <v>101</v>
      </c>
      <c r="B17" s="194" t="s">
        <v>76</v>
      </c>
      <c r="C17" s="25" t="s">
        <v>32</v>
      </c>
      <c r="D17" s="25" t="s">
        <v>63</v>
      </c>
      <c r="E17" s="201" t="s">
        <v>106</v>
      </c>
      <c r="F17" s="91"/>
      <c r="G17" s="193"/>
      <c r="H17" s="141"/>
      <c r="I17" s="196"/>
      <c r="J17" s="196"/>
      <c r="K17" s="91"/>
      <c r="L17" s="91"/>
      <c r="M17" s="195" t="s">
        <v>101</v>
      </c>
      <c r="N17" s="194" t="s">
        <v>76</v>
      </c>
      <c r="O17" s="146" t="s">
        <v>83</v>
      </c>
      <c r="P17" s="146" t="s">
        <v>30</v>
      </c>
      <c r="Q17" s="201" t="s">
        <v>107</v>
      </c>
    </row>
    <row r="18" spans="1:17" ht="15">
      <c r="A18" s="195" t="s">
        <v>101</v>
      </c>
      <c r="B18" s="194" t="s">
        <v>77</v>
      </c>
      <c r="C18" s="25" t="s">
        <v>83</v>
      </c>
      <c r="D18" s="25" t="s">
        <v>32</v>
      </c>
      <c r="E18" s="201" t="s">
        <v>107</v>
      </c>
      <c r="F18" s="91"/>
      <c r="G18" s="193"/>
      <c r="H18" s="20"/>
      <c r="I18" s="88"/>
      <c r="J18" s="88"/>
      <c r="K18" s="91"/>
      <c r="L18" s="91"/>
      <c r="M18" s="195" t="s">
        <v>101</v>
      </c>
      <c r="N18" s="194" t="s">
        <v>77</v>
      </c>
      <c r="O18" s="25" t="s">
        <v>30</v>
      </c>
      <c r="P18" s="25" t="s">
        <v>63</v>
      </c>
      <c r="Q18" s="201" t="s">
        <v>108</v>
      </c>
    </row>
    <row r="19" spans="1:17" ht="15">
      <c r="A19" s="193"/>
      <c r="B19" s="194"/>
      <c r="C19" s="200"/>
      <c r="D19" s="210"/>
      <c r="E19" s="201" t="s">
        <v>107</v>
      </c>
      <c r="F19" s="91"/>
      <c r="G19" s="193"/>
      <c r="H19" s="20"/>
      <c r="I19" s="88"/>
      <c r="J19" s="88"/>
      <c r="K19" s="136"/>
      <c r="L19" s="91"/>
      <c r="M19" s="193"/>
      <c r="N19" s="194"/>
      <c r="O19" s="200"/>
      <c r="P19" s="210"/>
      <c r="Q19" s="201" t="s">
        <v>108</v>
      </c>
    </row>
    <row r="20" spans="1:17" ht="15">
      <c r="A20" s="193"/>
      <c r="B20" s="194"/>
      <c r="C20" s="88"/>
      <c r="D20" s="211"/>
      <c r="E20" s="201" t="s">
        <v>107</v>
      </c>
      <c r="F20" s="91"/>
      <c r="G20" s="193"/>
      <c r="H20" s="20"/>
      <c r="I20" s="88"/>
      <c r="J20" s="88"/>
      <c r="K20" s="91"/>
      <c r="L20" s="91"/>
      <c r="M20" s="193"/>
      <c r="N20" s="194"/>
      <c r="O20" s="88"/>
      <c r="P20" s="211"/>
      <c r="Q20" s="201" t="s">
        <v>108</v>
      </c>
    </row>
    <row r="21" spans="1:17" ht="15">
      <c r="A21" s="193"/>
      <c r="B21" s="20"/>
      <c r="C21" s="88"/>
      <c r="D21" s="88"/>
      <c r="E21" s="205"/>
      <c r="F21" s="91"/>
      <c r="G21" s="193"/>
      <c r="H21" s="199"/>
      <c r="I21" s="88"/>
      <c r="J21" s="88"/>
      <c r="K21" s="91"/>
      <c r="L21" s="91"/>
      <c r="M21" s="193"/>
      <c r="N21" s="194"/>
      <c r="O21" s="88"/>
      <c r="P21" s="88"/>
      <c r="Q21" s="91"/>
    </row>
    <row r="22" spans="1:17" ht="15">
      <c r="A22" s="193"/>
      <c r="B22" s="192"/>
      <c r="C22" s="268"/>
      <c r="D22" s="268"/>
      <c r="E22" s="91"/>
      <c r="F22" s="91"/>
      <c r="G22" s="193"/>
      <c r="H22" s="192"/>
      <c r="I22" s="206"/>
      <c r="J22" s="206"/>
      <c r="K22" s="91"/>
      <c r="L22" s="91"/>
      <c r="M22" s="193"/>
      <c r="N22" s="192"/>
      <c r="O22" s="196"/>
      <c r="P22" s="196"/>
      <c r="Q22" s="91"/>
    </row>
  </sheetData>
  <sheetProtection/>
  <mergeCells count="10">
    <mergeCell ref="C22:D22"/>
    <mergeCell ref="A3:D3"/>
    <mergeCell ref="G3:J3"/>
    <mergeCell ref="M3:P3"/>
    <mergeCell ref="A1:R1"/>
    <mergeCell ref="I10:J10"/>
    <mergeCell ref="A12:R12"/>
    <mergeCell ref="A14:D14"/>
    <mergeCell ref="G14:J14"/>
    <mergeCell ref="M14:P14"/>
  </mergeCells>
  <dataValidations count="4">
    <dataValidation type="list" allowBlank="1" showInputMessage="1" showErrorMessage="1" sqref="C10:D11 O22:P22 O10:P11 I9:J9 O8:P8 O6:P6 O4:P4 I7:J7 C5:D6 I11:J11">
      <formula1>$S$8:$S$22</formula1>
    </dataValidation>
    <dataValidation type="list" allowBlank="1" showInputMessage="1" showErrorMessage="1" sqref="C4:D4 C21:D21 O21:P21 O9:P9 O7:P7 O5:P5 I8:J8 I4:J6 C7:D9">
      <formula1>$S$84:$S$92</formula1>
    </dataValidation>
    <dataValidation type="list" allowBlank="1" showInputMessage="1" showErrorMessage="1" sqref="I16:J20 C16:D20 O16:P20">
      <formula1>$U$8:$U$22</formula1>
    </dataValidation>
    <dataValidation type="list" allowBlank="1" showInputMessage="1" showErrorMessage="1" sqref="I21:J21 C15:D15">
      <formula1>$U$84:$U$86</formula1>
    </dataValidation>
  </dataValidation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B1:F45"/>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212" t="s">
        <v>111</v>
      </c>
      <c r="C1" s="212"/>
      <c r="D1" s="221"/>
      <c r="E1" s="221"/>
      <c r="F1" s="221"/>
    </row>
    <row r="2" spans="2:6" ht="15">
      <c r="B2" s="212" t="s">
        <v>112</v>
      </c>
      <c r="C2" s="212"/>
      <c r="D2" s="221"/>
      <c r="E2" s="221"/>
      <c r="F2" s="221"/>
    </row>
    <row r="3" spans="2:6" ht="15">
      <c r="B3" s="213"/>
      <c r="C3" s="213"/>
      <c r="D3" s="222"/>
      <c r="E3" s="222"/>
      <c r="F3" s="222"/>
    </row>
    <row r="4" spans="2:6" ht="75">
      <c r="B4" s="213" t="s">
        <v>113</v>
      </c>
      <c r="C4" s="213"/>
      <c r="D4" s="222"/>
      <c r="E4" s="222"/>
      <c r="F4" s="222"/>
    </row>
    <row r="5" spans="2:6" ht="15">
      <c r="B5" s="213"/>
      <c r="C5" s="213"/>
      <c r="D5" s="222"/>
      <c r="E5" s="222"/>
      <c r="F5" s="222"/>
    </row>
    <row r="6" spans="2:6" ht="30">
      <c r="B6" s="212" t="s">
        <v>114</v>
      </c>
      <c r="C6" s="212"/>
      <c r="D6" s="221"/>
      <c r="E6" s="221" t="s">
        <v>115</v>
      </c>
      <c r="F6" s="221" t="s">
        <v>116</v>
      </c>
    </row>
    <row r="7" spans="2:6" ht="15.75" thickBot="1">
      <c r="B7" s="213"/>
      <c r="C7" s="213"/>
      <c r="D7" s="222"/>
      <c r="E7" s="222"/>
      <c r="F7" s="222"/>
    </row>
    <row r="8" spans="2:6" ht="60">
      <c r="B8" s="214" t="s">
        <v>117</v>
      </c>
      <c r="C8" s="215"/>
      <c r="D8" s="223"/>
      <c r="E8" s="223">
        <v>138</v>
      </c>
      <c r="F8" s="224"/>
    </row>
    <row r="9" spans="2:6" ht="15">
      <c r="B9" s="216"/>
      <c r="C9" s="213"/>
      <c r="D9" s="222"/>
      <c r="E9" s="225" t="s">
        <v>118</v>
      </c>
      <c r="F9" s="226" t="s">
        <v>124</v>
      </c>
    </row>
    <row r="10" spans="2:6" ht="15">
      <c r="B10" s="216"/>
      <c r="C10" s="213"/>
      <c r="D10" s="222"/>
      <c r="E10" s="225" t="s">
        <v>119</v>
      </c>
      <c r="F10" s="226"/>
    </row>
    <row r="11" spans="2:6" ht="15">
      <c r="B11" s="216"/>
      <c r="C11" s="213"/>
      <c r="D11" s="222"/>
      <c r="E11" s="225" t="s">
        <v>120</v>
      </c>
      <c r="F11" s="226"/>
    </row>
    <row r="12" spans="2:6" ht="30">
      <c r="B12" s="216"/>
      <c r="C12" s="213"/>
      <c r="D12" s="222"/>
      <c r="E12" s="225" t="s">
        <v>121</v>
      </c>
      <c r="F12" s="226"/>
    </row>
    <row r="13" spans="2:6" ht="15">
      <c r="B13" s="216"/>
      <c r="C13" s="213"/>
      <c r="D13" s="222"/>
      <c r="E13" s="225" t="s">
        <v>122</v>
      </c>
      <c r="F13" s="226"/>
    </row>
    <row r="14" spans="2:6" ht="30">
      <c r="B14" s="216"/>
      <c r="C14" s="213"/>
      <c r="D14" s="222"/>
      <c r="E14" s="225" t="s">
        <v>123</v>
      </c>
      <c r="F14" s="226"/>
    </row>
    <row r="15" spans="2:6" ht="15">
      <c r="B15" s="216"/>
      <c r="C15" s="213"/>
      <c r="D15" s="222"/>
      <c r="E15" s="222"/>
      <c r="F15" s="226" t="s">
        <v>124</v>
      </c>
    </row>
    <row r="16" spans="2:6" ht="15">
      <c r="B16" s="216"/>
      <c r="C16" s="213"/>
      <c r="D16" s="222"/>
      <c r="E16" s="222"/>
      <c r="F16" s="226"/>
    </row>
    <row r="17" spans="2:6" ht="15">
      <c r="B17" s="216"/>
      <c r="C17" s="213"/>
      <c r="D17" s="222"/>
      <c r="E17" s="225" t="s">
        <v>125</v>
      </c>
      <c r="F17" s="226" t="s">
        <v>124</v>
      </c>
    </row>
    <row r="18" spans="2:6" ht="15">
      <c r="B18" s="216"/>
      <c r="C18" s="213"/>
      <c r="D18" s="222"/>
      <c r="E18" s="225" t="s">
        <v>126</v>
      </c>
      <c r="F18" s="226"/>
    </row>
    <row r="19" spans="2:6" ht="15">
      <c r="B19" s="216"/>
      <c r="C19" s="213"/>
      <c r="D19" s="222"/>
      <c r="E19" s="225" t="s">
        <v>127</v>
      </c>
      <c r="F19" s="226"/>
    </row>
    <row r="20" spans="2:6" ht="15.75" thickBot="1">
      <c r="B20" s="217"/>
      <c r="C20" s="218"/>
      <c r="D20" s="227"/>
      <c r="E20" s="228" t="s">
        <v>128</v>
      </c>
      <c r="F20" s="229"/>
    </row>
    <row r="21" spans="2:6" ht="15.75" thickBot="1">
      <c r="B21" s="213"/>
      <c r="C21" s="213"/>
      <c r="D21" s="222"/>
      <c r="E21" s="222"/>
      <c r="F21" s="222"/>
    </row>
    <row r="22" spans="2:6" ht="60">
      <c r="B22" s="214" t="s">
        <v>129</v>
      </c>
      <c r="C22" s="215"/>
      <c r="D22" s="223"/>
      <c r="E22" s="223">
        <v>32</v>
      </c>
      <c r="F22" s="224"/>
    </row>
    <row r="23" spans="2:6" ht="15">
      <c r="B23" s="216"/>
      <c r="C23" s="213"/>
      <c r="D23" s="222"/>
      <c r="E23" s="222"/>
      <c r="F23" s="226" t="s">
        <v>124</v>
      </c>
    </row>
    <row r="24" spans="2:6" ht="15">
      <c r="B24" s="216"/>
      <c r="C24" s="213"/>
      <c r="D24" s="222"/>
      <c r="E24" s="222"/>
      <c r="F24" s="226"/>
    </row>
    <row r="25" spans="2:6" ht="15">
      <c r="B25" s="216"/>
      <c r="C25" s="213"/>
      <c r="D25" s="222"/>
      <c r="E25" s="225" t="s">
        <v>130</v>
      </c>
      <c r="F25" s="226" t="s">
        <v>124</v>
      </c>
    </row>
    <row r="26" spans="2:6" ht="15">
      <c r="B26" s="216"/>
      <c r="C26" s="213"/>
      <c r="D26" s="222"/>
      <c r="E26" s="225" t="s">
        <v>131</v>
      </c>
      <c r="F26" s="226"/>
    </row>
    <row r="27" spans="2:6" ht="15">
      <c r="B27" s="216"/>
      <c r="C27" s="213"/>
      <c r="D27" s="222"/>
      <c r="E27" s="225" t="s">
        <v>132</v>
      </c>
      <c r="F27" s="226"/>
    </row>
    <row r="28" spans="2:6" ht="15">
      <c r="B28" s="216"/>
      <c r="C28" s="213"/>
      <c r="D28" s="222"/>
      <c r="E28" s="225" t="s">
        <v>133</v>
      </c>
      <c r="F28" s="226"/>
    </row>
    <row r="29" spans="2:6" ht="30">
      <c r="B29" s="216"/>
      <c r="C29" s="213"/>
      <c r="D29" s="222"/>
      <c r="E29" s="225" t="s">
        <v>134</v>
      </c>
      <c r="F29" s="226" t="s">
        <v>124</v>
      </c>
    </row>
    <row r="30" spans="2:6" ht="30">
      <c r="B30" s="216"/>
      <c r="C30" s="213"/>
      <c r="D30" s="222"/>
      <c r="E30" s="225" t="s">
        <v>135</v>
      </c>
      <c r="F30" s="226"/>
    </row>
    <row r="31" spans="2:6" ht="30">
      <c r="B31" s="216"/>
      <c r="C31" s="213"/>
      <c r="D31" s="222"/>
      <c r="E31" s="225" t="s">
        <v>136</v>
      </c>
      <c r="F31" s="226"/>
    </row>
    <row r="32" spans="2:6" ht="15">
      <c r="B32" s="216"/>
      <c r="C32" s="213"/>
      <c r="D32" s="222"/>
      <c r="E32" s="225" t="s">
        <v>137</v>
      </c>
      <c r="F32" s="226"/>
    </row>
    <row r="33" spans="2:6" ht="15">
      <c r="B33" s="216"/>
      <c r="C33" s="213"/>
      <c r="D33" s="222"/>
      <c r="E33" s="225" t="s">
        <v>138</v>
      </c>
      <c r="F33" s="226"/>
    </row>
    <row r="34" spans="2:6" ht="15">
      <c r="B34" s="216"/>
      <c r="C34" s="213"/>
      <c r="D34" s="222"/>
      <c r="E34" s="225" t="s">
        <v>139</v>
      </c>
      <c r="F34" s="226"/>
    </row>
    <row r="35" spans="2:6" ht="15">
      <c r="B35" s="216"/>
      <c r="C35" s="213"/>
      <c r="D35" s="222"/>
      <c r="E35" s="225" t="s">
        <v>140</v>
      </c>
      <c r="F35" s="226"/>
    </row>
    <row r="36" spans="2:6" ht="15">
      <c r="B36" s="216"/>
      <c r="C36" s="213"/>
      <c r="D36" s="222"/>
      <c r="E36" s="225" t="s">
        <v>141</v>
      </c>
      <c r="F36" s="226"/>
    </row>
    <row r="37" spans="2:6" ht="30">
      <c r="B37" s="216"/>
      <c r="C37" s="213"/>
      <c r="D37" s="222"/>
      <c r="E37" s="225" t="s">
        <v>142</v>
      </c>
      <c r="F37" s="226"/>
    </row>
    <row r="38" spans="2:6" ht="30">
      <c r="B38" s="216"/>
      <c r="C38" s="213"/>
      <c r="D38" s="222"/>
      <c r="E38" s="225" t="s">
        <v>143</v>
      </c>
      <c r="F38" s="226"/>
    </row>
    <row r="39" spans="2:6" ht="30.75" thickBot="1">
      <c r="B39" s="217"/>
      <c r="C39" s="218"/>
      <c r="D39" s="227"/>
      <c r="E39" s="228" t="s">
        <v>144</v>
      </c>
      <c r="F39" s="229"/>
    </row>
    <row r="40" spans="2:6" ht="15">
      <c r="B40" s="213"/>
      <c r="C40" s="213"/>
      <c r="D40" s="222"/>
      <c r="E40" s="222"/>
      <c r="F40" s="222"/>
    </row>
    <row r="41" spans="2:6" ht="15">
      <c r="B41" s="213"/>
      <c r="C41" s="213"/>
      <c r="D41" s="222"/>
      <c r="E41" s="222"/>
      <c r="F41" s="222"/>
    </row>
    <row r="42" spans="2:6" ht="15">
      <c r="B42" s="212" t="s">
        <v>145</v>
      </c>
      <c r="C42" s="212"/>
      <c r="D42" s="221"/>
      <c r="E42" s="221"/>
      <c r="F42" s="221"/>
    </row>
    <row r="43" spans="2:6" ht="15.75" thickBot="1">
      <c r="B43" s="213"/>
      <c r="C43" s="213"/>
      <c r="D43" s="222"/>
      <c r="E43" s="222"/>
      <c r="F43" s="222"/>
    </row>
    <row r="44" spans="2:6" ht="60.75" thickBot="1">
      <c r="B44" s="219" t="s">
        <v>146</v>
      </c>
      <c r="C44" s="220"/>
      <c r="D44" s="230"/>
      <c r="E44" s="230">
        <v>68</v>
      </c>
      <c r="F44" s="231" t="s">
        <v>124</v>
      </c>
    </row>
    <row r="45" spans="2:6" ht="15">
      <c r="B45" s="213"/>
      <c r="C45" s="213"/>
      <c r="D45" s="222"/>
      <c r="E45" s="222"/>
      <c r="F45" s="222"/>
    </row>
  </sheetData>
  <sheetProtection/>
  <hyperlinks>
    <hyperlink ref="E9" location="'U13G'!X8:X11" display="'U13G'!X8:X11"/>
    <hyperlink ref="E10" location="'U13G'!AA8:AA11" display="'U13G'!AA8:AA11"/>
    <hyperlink ref="E11" location="'U13G'!X13:X21" display="'U13G'!X13:X21"/>
    <hyperlink ref="E12" location="'U13G'!AA13:AA21" display="'U13G'!AA13:AA21"/>
    <hyperlink ref="E13" location="'U13G'!X83:X96" display="'U13G'!X83:X96"/>
    <hyperlink ref="E14" location="'U13G'!AA83:AA96" display="'U13G'!AA83:AA96"/>
    <hyperlink ref="E17" location="'U13F'!V8:V21" display="'U13F'!V8:V21"/>
    <hyperlink ref="E18" location="'U13F'!Y8:Y21" display="'U13F'!Y8:Y21"/>
    <hyperlink ref="E19" location="'U13F'!V83:V96" display="'U13F'!V83:V96"/>
    <hyperlink ref="E20" location="'U13F'!Y83:Y96" display="'U13F'!Y83:Y96"/>
    <hyperlink ref="E25" location="'U13F'!N82:N150" display="'U13F'!N82:N150"/>
    <hyperlink ref="E26" location="'U13F'!J82:J150" display="'U13F'!J82:J150"/>
    <hyperlink ref="E27" location="'U13F'!J7:J73" display="'U13F'!J7:J73"/>
    <hyperlink ref="E28" location="'U13F'!N7:N73" display="'U13F'!N7:N73"/>
    <hyperlink ref="E29" location="'Arbitrage'!C7:D11" display="'Arbitrage'!C7:D11"/>
    <hyperlink ref="E30" location="'Arbitrage'!O16:P22" display="'Arbitrage'!O16:P22"/>
    <hyperlink ref="E31" location="'Arbitrage'!O9:P11" display="'Arbitrage'!O9:P11"/>
    <hyperlink ref="E32" location="'Arbitrage'!I8:J9" display="'Arbitrage'!I8:J9"/>
    <hyperlink ref="E33" location="'Arbitrage'!O5:P8" display="'Arbitrage'!O5:P8"/>
    <hyperlink ref="E34" location="'Arbitrage'!O4:P4" display="'Arbitrage'!O4:P4"/>
    <hyperlink ref="E35" location="'Arbitrage'!I4:J7" display="'Arbitrage'!I4:J7"/>
    <hyperlink ref="E36" location="'Arbitrage'!C4:D6" display="'Arbitrage'!C4:D6"/>
    <hyperlink ref="E37" location="'Arbitrage'!I11:J11" display="'Arbitrage'!I11:J11"/>
    <hyperlink ref="E38" location="'Arbitrage'!C15:D21" display="'Arbitrage'!C15:D21"/>
    <hyperlink ref="E39" location="'Arbitrage'!I16:J21" display="'Arbitrage'!I16:J2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Emile</dc:creator>
  <cp:keywords/>
  <dc:description/>
  <cp:lastModifiedBy>ne pas boire</cp:lastModifiedBy>
  <cp:lastPrinted>2019-05-04T15:16:36Z</cp:lastPrinted>
  <dcterms:created xsi:type="dcterms:W3CDTF">2017-02-14T09:31:51Z</dcterms:created>
  <dcterms:modified xsi:type="dcterms:W3CDTF">2019-05-06T11:50:20Z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